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<sst xmlns="http://schemas.openxmlformats.org/spreadsheetml/2006/main" count="616" uniqueCount="452">
  <si>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</si>
  <si>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</si>
  <si>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</si>
  <si>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</si>
  <si>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</si>
  <si>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</si>
  <si>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</si>
  <si>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</si>
  <si>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</si>
  <si>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</si>
  <si>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</si>
  <si>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</si>
  <si>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</si>
  <si>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</si>
  <si>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</si>
  <si>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</si>
  <si>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</si>
  <si>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</si>
  <si>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</si>
  <si>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</si>
  <si>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</si>
  <si>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</si>
  <si>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</si>
  <si>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</si>
  <si>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</si>
  <si>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</si>
  <si>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</si>
  <si>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</si>
  <si>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</si>
  <si>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</si>
  <si>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</si>
  <si>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</si>
  <si>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</si>
  <si>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</si>
  <si>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</si>
  <si>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</si>
  <si>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</si>
  <si>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</si>
  <si>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</si>
  <si>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</si>
  <si>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</si>
  <si>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</si>
  <si>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</si>
  <si>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</si>
  <si>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</si>
  <si>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</si>
  <si>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</si>
  <si>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</si>
  <si>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</si>
  <si>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</si>
  <si>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</si>
  <si>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</si>
  <si>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</si>
  <si>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</si>
  <si>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</si>
  <si>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</si>
  <si>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</si>
  <si>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</si>
  <si>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</si>
  <si>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</si>
  <si>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</si>
  <si>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</si>
  <si>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</si>
  <si>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</si>
  <si>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</si>
  <si>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</si>
  <si>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</si>
  <si>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</si>
  <si>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</si>
  <si>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</si>
  <si>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</si>
  <si>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</si>
  <si>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</si>
  <si>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</si>
  <si>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</si>
  <si>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</si>
  <si>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</si>
  <si>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</si>
  <si>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</si>
  <si>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</si>
  <si>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</si>
  <si>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</si>
  <si>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</si>
  <si>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</si>
  <si>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</si>
  <si>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</si>
  <si>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</si>
  <si>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</si>
  <si>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</si>
  <si>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</si>
  <si>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</si>
  <si>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</si>
  <si>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</si>
  <si>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</si>
  <si>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</si>
  <si>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</si>
  <si>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</si>
  <si>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</si>
  <si>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</si>
  <si>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</si>
  <si>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</si>
  <si>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</si>
  <si>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</si>
  <si>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</si>
  <si>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</si>
  <si>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</si>
  <si>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</si>
  <si>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</si>
  <si>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</si>
  <si>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</si>
  <si>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</si>
  <si>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</si>
  <si>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</si>
  <si>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</si>
  <si>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</si>
  <si>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</si>
  <si>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</si>
  <si>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</si>
  <si>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</si>
  <si>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</si>
  <si>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</si>
  <si>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</si>
  <si>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</si>
  <si>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</si>
  <si>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</si>
  <si>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</si>
  <si>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</si>
  <si>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</si>
  <si>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</si>
  <si>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</si>
  <si>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</si>
  <si>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</si>
  <si>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</si>
  <si>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</si>
  <si>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</si>
  <si>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</si>
  <si>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</si>
  <si>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</si>
  <si>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</si>
  <si>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</si>
  <si>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</si>
  <si>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</si>
  <si>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</si>
  <si>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</si>
  <si>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</si>
  <si>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</si>
  <si>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</si>
  <si>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</si>
  <si>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</si>
  <si>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</si>
  <si>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</si>
  <si>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</si>
  <si>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</si>
  <si>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</si>
  <si>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</si>
  <si>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</si>
  <si>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</si>
  <si>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</si>
  <si>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</si>
  <si>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</si>
  <si>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</si>
  <si>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</si>
  <si>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</si>
  <si>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</si>
  <si>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</si>
  <si>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</si>
  <si>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</si>
  <si>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</si>
  <si>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</si>
  <si>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</si>
  <si>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</si>
  <si>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</si>
  <si>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</si>
  <si>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</si>
  <si>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</si>
  <si>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</si>
  <si>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</si>
  <si>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</si>
  <si>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</si>
  <si>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</si>
  <si>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</si>
  <si>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</si>
  <si>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</si>
  <si>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</si>
  <si>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</si>
  <si>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</si>
  <si>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</si>
  <si>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</si>
  <si>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</si>
  <si>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</si>
  <si>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</si>
  <si>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</si>
  <si>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</si>
  <si>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</si>
  <si>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</si>
  <si>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</si>
  <si>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</si>
  <si>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</si>
  <si>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</si>
  <si>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</si>
  <si>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</si>
  <si>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</si>
  <si>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</si>
  <si>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</si>
  <si>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</si>
  <si>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</si>
  <si>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</si>
  <si>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</si>
  <si>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</si>
  <si>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</si>
  <si>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</si>
  <si>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</si>
  <si>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</si>
  <si>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</si>
  <si>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</si>
  <si>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</si>
  <si>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</si>
  <si>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</si>
  <si>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</si>
  <si>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</si>
  <si>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</si>
  <si>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</si>
  <si>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</si>
  <si>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</si>
  <si>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</si>
  <si>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</si>
  <si>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</si>
  <si>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</si>
  <si>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</si>
  <si>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</si>
  <si>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</si>
  <si>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</si>
  <si>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</si>
  <si>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</si>
  <si>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</si>
  <si>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</si>
  <si>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</si>
  <si>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</si>
  <si>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</si>
  <si>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</si>
  <si>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</si>
  <si>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</si>
  <si>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</si>
  <si>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</si>
  <si>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</si>
  <si>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</si>
  <si>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</si>
  <si>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</si>
  <si>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</si>
  <si>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</si>
  <si>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</si>
  <si>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</si>
  <si>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</si>
  <si>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</si>
  <si>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</si>
  <si>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</si>
  <si>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</si>
  <si>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</si>
  <si>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</si>
  <si>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</si>
  <si>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</si>
  <si>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</si>
  <si>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</si>
  <si>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</si>
  <si>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</si>
  <si>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</si>
  <si>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</si>
  <si>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</si>
  <si>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</si>
  <si>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</si>
  <si>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</si>
  <si>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</si>
  <si>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</si>
  <si>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</si>
  <si>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</si>
  <si>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</si>
  <si>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</si>
  <si>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</si>
  <si>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</si>
  <si>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</si>
  <si>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</si>
  <si>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</si>
  <si>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</si>
  <si>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</si>
  <si>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</si>
  <si>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</si>
  <si>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</si>
  <si>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</si>
  <si>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</si>
  <si>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</si>
  <si>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</si>
  <si>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</si>
  <si>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</si>
  <si>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</si>
  <si>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</si>
  <si>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</si>
  <si>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</si>
  <si>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</si>
  <si>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</si>
  <si>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</si>
  <si>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</si>
  <si>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</si>
  <si>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</si>
  <si>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</si>
  <si>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</si>
  <si>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</si>
  <si>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</si>
  <si>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</si>
  <si>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</si>
  <si>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</si>
  <si>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</si>
  <si>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</si>
  <si>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</si>
  <si>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</si>
  <si>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</si>
  <si>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</si>
  <si>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</si>
  <si>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</si>
  <si>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</si>
  <si>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</si>
  <si>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</si>
  <si>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</si>
  <si>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</si>
  <si>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</si>
  <si>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</si>
  <si>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</si>
  <si>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</si>
  <si>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</si>
  <si>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</si>
  <si>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</si>
  <si>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</si>
  <si>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</si>
  <si>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</si>
  <si>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</si>
  <si>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</si>
  <si>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</si>
  <si>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</si>
  <si>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</si>
  <si>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</si>
  <si>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</si>
  <si>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</si>
  <si>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</si>
  <si>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</si>
  <si>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</si>
  <si>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</si>
  <si>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</si>
  <si>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</si>
  <si>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</si>
  <si>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</si>
  <si>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</si>
  <si>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</si>
  <si>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</si>
  <si>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</si>
  <si>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</si>
  <si>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</si>
  <si>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</si>
  <si>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</si>
  <si>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</si>
  <si>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</si>
  <si>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</si>
  <si>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</si>
  <si>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</si>
  <si>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</si>
  <si>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</si>
  <si>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</si>
  <si>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</si>
  <si>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</si>
  <si>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</si>
  <si>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</si>
  <si>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</si>
  <si>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</si>
  <si>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</si>
  <si>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</si>
  <si>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</si>
  <si>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</si>
  <si>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</si>
  <si>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</si>
  <si>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</si>
  <si>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</si>
  <si>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</si>
  <si>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</si>
  <si>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</si>
  <si>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</si>
  <si>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</si>
  <si>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</si>
  <si>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</si>
  <si>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</si>
  <si>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</si>
  <si>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</si>
  <si>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</si>
  <si>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</si>
  <si>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</si>
  <si>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</si>
  <si>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</si>
  <si>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</si>
  <si>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</si>
  <si>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</si>
  <si>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</si>
  <si>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</si>
  <si>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</si>
  <si>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</si>
  <si>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</si>
  <si>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</si>
  <si>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</si>
  <si>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</si>
  <si>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</si>
  <si>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</si>
  <si>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</si>
  <si>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</si>
  <si>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</si>
  <si>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</si>
  <si>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</si>
  <si>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</si>
  <si>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</si>
  <si>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</si>
  <si>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</si>
  <si>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</si>
  <si>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</si>
  <si>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</si>
  <si>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</si>
  <si>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</si>
  <si>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</si>
  <si>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</si>
  <si>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</si>
  <si>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</si>
  <si>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</si>
  <si>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</si>
  <si>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</si>
  <si>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</si>
  <si>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</si>
  <si>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</si>
  <si>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</si>
  <si>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</si>
  <si>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</si>
  <si>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</si>
  <si>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</si>
  <si>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</si>
  <si>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</si>
  <si>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</si>
  <si>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</si>
  <si>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</si>
  <si>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</si>
  <si>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</si>
  <si>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КостьЄ.Я.</t>
  </si>
  <si>
    <t>Надання інших послуг</t>
  </si>
  <si>
    <t>Закарпатська обл. м. Мукачево, пл. Олександра Духновича, 2</t>
  </si>
  <si>
    <t>м.Мукачево, пл. Олександра Духновича, 2</t>
  </si>
  <si>
    <t xml:space="preserve"> ЗВІТ ПРО ВИКОНАННЯ ФІНАНСОВОГО ПЛАНУ ПІДПРИЄМСТВА </t>
  </si>
  <si>
    <t>План за 9 місяців</t>
  </si>
  <si>
    <t>Факт за 2023 рік</t>
  </si>
  <si>
    <t>План рік 2023</t>
  </si>
  <si>
    <t xml:space="preserve">  за  2023 рік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</si>
</sst>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76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9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1" applyNumberFormat="0" applyAlignment="0" applyProtection="0"/>
    <xf numFmtId="0" fontId="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1" borderId="0" applyNumberFormat="0" applyBorder="0" applyAlignment="0" applyProtection="0"/>
    <xf numFmtId="0" fontId="0" fillId="32" borderId="8" applyNumberFormat="0" applyFon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8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8" fontId="20" fillId="0" borderId="0" xfId="0" applyNumberFormat="1" applyFont="1" applyFill="1" applyBorder="1" applyAlignment="1">
      <alignment horizontal="right" vertical="center" wrapText="1"/>
    </xf>
    <xf numFmtId="188" fontId="22" fillId="0" borderId="0" xfId="0" applyNumberFormat="1" applyFont="1" applyFill="1" applyBorder="1" applyAlignment="1">
      <alignment horizontal="right" vertical="center" wrapText="1"/>
    </xf>
    <xf numFmtId="188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8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 wrapText="1"/>
    </xf>
    <xf numFmtId="188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188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Fill="1" applyBorder="1" applyAlignment="1">
      <alignment horizontal="right" vertical="center"/>
    </xf>
    <xf numFmtId="188" fontId="22" fillId="0" borderId="10" xfId="0" applyNumberFormat="1" applyFont="1" applyFill="1" applyBorder="1" applyAlignment="1">
      <alignment vertical="center"/>
    </xf>
    <xf numFmtId="188" fontId="20" fillId="0" borderId="10" xfId="0" applyNumberFormat="1" applyFont="1" applyBorder="1" applyAlignment="1">
      <alignment horizontal="right" vertical="center" wrapText="1"/>
    </xf>
    <xf numFmtId="189" fontId="21" fillId="0" borderId="10" xfId="0" applyNumberFormat="1" applyFont="1" applyFill="1" applyBorder="1" applyAlignment="1">
      <alignment horizontal="right" vertical="center" wrapText="1"/>
    </xf>
    <xf numFmtId="188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horizontal="right" vertical="center"/>
    </xf>
    <xf numFmtId="189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8" fontId="18" fillId="0" borderId="10" xfId="0" applyNumberFormat="1" applyFont="1" applyFill="1" applyBorder="1" applyAlignment="1" quotePrefix="1">
      <alignment horizontal="right" vertical="center"/>
    </xf>
    <xf numFmtId="188" fontId="21" fillId="0" borderId="10" xfId="0" applyNumberFormat="1" applyFont="1" applyBorder="1" applyAlignment="1">
      <alignment horizontal="right" vertical="center"/>
    </xf>
    <xf numFmtId="188" fontId="20" fillId="0" borderId="10" xfId="0" applyNumberFormat="1" applyFont="1" applyBorder="1" applyAlignment="1">
      <alignment horizontal="right" vertical="center"/>
    </xf>
    <xf numFmtId="188" fontId="21" fillId="0" borderId="10" xfId="0" applyNumberFormat="1" applyFont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8" fontId="20" fillId="0" borderId="10" xfId="0" applyNumberFormat="1" applyFont="1" applyFill="1" applyBorder="1" applyAlignment="1">
      <alignment vertical="center" wrapText="1"/>
    </xf>
    <xf numFmtId="188" fontId="73" fillId="34" borderId="10" xfId="0" applyNumberFormat="1" applyFont="1" applyFill="1" applyBorder="1" applyAlignment="1">
      <alignment horizontal="right" vertical="center" wrapText="1"/>
    </xf>
    <xf numFmtId="188" fontId="74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vertical="center"/>
    </xf>
    <xf numFmtId="188" fontId="75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horizontal="right" vertical="center" wrapText="1"/>
    </xf>
    <xf numFmtId="189" fontId="26" fillId="0" borderId="10" xfId="0" applyNumberFormat="1" applyFont="1" applyFill="1" applyBorder="1" applyAlignment="1" quotePrefix="1">
      <alignment horizontal="right"/>
    </xf>
    <xf numFmtId="188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88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zoomScalePageLayoutView="0" workbookViewId="0" topLeftCell="A1">
      <selection activeCell="E47" sqref="E47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25390625" style="9" customWidth="1"/>
    <col min="4" max="4" width="19.00390625" style="9" customWidth="1"/>
    <col min="5" max="5" width="20.00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39" t="s">
        <v>414</v>
      </c>
      <c r="F1" s="239"/>
      <c r="G1" s="239"/>
    </row>
    <row r="2" spans="1:7" ht="18.75">
      <c r="A2" s="69"/>
      <c r="B2" s="47"/>
      <c r="C2" s="229" t="s">
        <v>195</v>
      </c>
      <c r="D2" s="229"/>
      <c r="E2" s="229"/>
      <c r="F2" s="229"/>
      <c r="G2" s="229"/>
    </row>
    <row r="3" spans="1:7" ht="18.75" customHeight="1">
      <c r="A3" s="69"/>
      <c r="B3" s="248" t="s">
        <v>417</v>
      </c>
      <c r="C3" s="248"/>
      <c r="D3" s="248"/>
      <c r="E3" s="248"/>
      <c r="F3" s="248"/>
      <c r="G3" s="248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41"/>
      <c r="B5" s="242"/>
      <c r="C5" s="242"/>
      <c r="D5" s="242"/>
      <c r="E5" s="242"/>
      <c r="F5" s="243"/>
      <c r="G5" s="196" t="s">
        <v>268</v>
      </c>
    </row>
    <row r="6" spans="1:7" ht="16.5" customHeight="1">
      <c r="A6" s="230" t="s">
        <v>199</v>
      </c>
      <c r="B6" s="231"/>
      <c r="C6" s="231"/>
      <c r="D6" s="231"/>
      <c r="E6" s="231"/>
      <c r="F6" s="74" t="s">
        <v>200</v>
      </c>
      <c r="G6" s="73"/>
    </row>
    <row r="7" spans="1:7" ht="19.5">
      <c r="A7" s="75" t="s">
        <v>201</v>
      </c>
      <c r="B7" s="236" t="s">
        <v>427</v>
      </c>
      <c r="C7" s="237"/>
      <c r="D7" s="237"/>
      <c r="E7" s="237"/>
      <c r="F7" s="76" t="s">
        <v>202</v>
      </c>
      <c r="G7" s="73">
        <v>38456282</v>
      </c>
    </row>
    <row r="8" spans="1:7" ht="18.75">
      <c r="A8" s="72" t="s">
        <v>203</v>
      </c>
      <c r="B8" s="233"/>
      <c r="C8" s="234"/>
      <c r="D8" s="234"/>
      <c r="E8" s="234"/>
      <c r="F8" s="77" t="s">
        <v>204</v>
      </c>
      <c r="G8" s="73"/>
    </row>
    <row r="9" spans="1:7" ht="18.75">
      <c r="A9" s="72" t="s">
        <v>205</v>
      </c>
      <c r="B9" s="244" t="s">
        <v>445</v>
      </c>
      <c r="C9" s="245"/>
      <c r="D9" s="245"/>
      <c r="E9" s="245"/>
      <c r="F9" s="74" t="s">
        <v>206</v>
      </c>
      <c r="G9" s="73">
        <v>21104000000</v>
      </c>
    </row>
    <row r="10" spans="1:7" ht="19.5">
      <c r="A10" s="75" t="s">
        <v>372</v>
      </c>
      <c r="B10" s="236"/>
      <c r="C10" s="237"/>
      <c r="D10" s="237"/>
      <c r="E10" s="237"/>
      <c r="F10" s="74" t="s">
        <v>207</v>
      </c>
      <c r="G10" s="73"/>
    </row>
    <row r="11" spans="1:7" ht="18.75">
      <c r="A11" s="75" t="s">
        <v>208</v>
      </c>
      <c r="B11" s="233"/>
      <c r="C11" s="234"/>
      <c r="D11" s="234"/>
      <c r="E11" s="234"/>
      <c r="F11" s="74" t="s">
        <v>209</v>
      </c>
      <c r="G11" s="73"/>
    </row>
    <row r="12" spans="1:7" ht="18.75">
      <c r="A12" s="78" t="s">
        <v>210</v>
      </c>
      <c r="B12" s="233" t="s">
        <v>444</v>
      </c>
      <c r="C12" s="234"/>
      <c r="D12" s="234"/>
      <c r="E12" s="234"/>
      <c r="F12" s="74" t="s">
        <v>211</v>
      </c>
      <c r="G12" s="73">
        <v>96.09</v>
      </c>
    </row>
    <row r="13" spans="1:7" ht="18.75">
      <c r="A13" s="78" t="s">
        <v>217</v>
      </c>
      <c r="B13" s="233"/>
      <c r="C13" s="234"/>
      <c r="D13" s="234"/>
      <c r="E13" s="234"/>
      <c r="F13" s="234"/>
      <c r="G13" s="235"/>
    </row>
    <row r="14" spans="1:7" ht="18.75">
      <c r="A14" s="78" t="s">
        <v>212</v>
      </c>
      <c r="B14" s="233" t="s">
        <v>423</v>
      </c>
      <c r="C14" s="234"/>
      <c r="D14" s="234"/>
      <c r="E14" s="234"/>
      <c r="F14" s="234"/>
      <c r="G14" s="235"/>
    </row>
    <row r="15" spans="1:7" ht="18.75">
      <c r="A15" s="78" t="s">
        <v>213</v>
      </c>
      <c r="B15" s="233">
        <v>6</v>
      </c>
      <c r="C15" s="234"/>
      <c r="D15" s="234"/>
      <c r="E15" s="234"/>
      <c r="F15" s="234"/>
      <c r="G15" s="235"/>
    </row>
    <row r="16" spans="1:7" ht="18.75">
      <c r="A16" s="79" t="s">
        <v>214</v>
      </c>
      <c r="B16" s="230" t="s">
        <v>446</v>
      </c>
      <c r="C16" s="231"/>
      <c r="D16" s="231"/>
      <c r="E16" s="231"/>
      <c r="F16" s="231"/>
      <c r="G16" s="232"/>
    </row>
    <row r="17" spans="1:7" ht="19.5" customHeight="1">
      <c r="A17" s="78" t="s">
        <v>215</v>
      </c>
      <c r="B17" s="230">
        <v>506477656</v>
      </c>
      <c r="C17" s="231"/>
      <c r="D17" s="231"/>
      <c r="E17" s="231"/>
      <c r="F17" s="231"/>
      <c r="G17" s="232"/>
    </row>
    <row r="18" spans="1:7" ht="18.75">
      <c r="A18" s="79" t="s">
        <v>216</v>
      </c>
      <c r="B18" s="230" t="s">
        <v>428</v>
      </c>
      <c r="C18" s="231"/>
      <c r="D18" s="231"/>
      <c r="E18" s="231"/>
      <c r="F18" s="231"/>
      <c r="G18" s="232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0" t="s">
        <v>447</v>
      </c>
      <c r="B20" s="240"/>
      <c r="C20" s="240"/>
      <c r="D20" s="240"/>
      <c r="E20" s="240"/>
      <c r="F20" s="240"/>
      <c r="G20" s="240"/>
      <c r="H20" s="35"/>
    </row>
    <row r="21" spans="1:7" ht="21.75" customHeight="1">
      <c r="A21" s="240" t="s">
        <v>451</v>
      </c>
      <c r="B21" s="240"/>
      <c r="C21" s="240"/>
      <c r="D21" s="240"/>
      <c r="E21" s="240"/>
      <c r="F21" s="240"/>
      <c r="G21" s="240"/>
    </row>
    <row r="22" spans="1:7" ht="15" customHeight="1">
      <c r="A22" s="239" t="s">
        <v>221</v>
      </c>
      <c r="B22" s="239"/>
      <c r="C22" s="239"/>
      <c r="D22" s="239"/>
      <c r="E22" s="239"/>
      <c r="F22" s="239"/>
      <c r="G22" s="239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0" t="s">
        <v>229</v>
      </c>
      <c r="B24" s="240"/>
      <c r="C24" s="240"/>
      <c r="D24" s="240"/>
      <c r="E24" s="240"/>
      <c r="F24" s="240"/>
      <c r="G24" s="240"/>
    </row>
    <row r="25" spans="1:7" ht="19.5" customHeight="1">
      <c r="A25" s="228" t="s">
        <v>230</v>
      </c>
      <c r="B25" s="228"/>
      <c r="C25" s="228"/>
      <c r="D25" s="228"/>
      <c r="E25" s="228"/>
      <c r="F25" s="228"/>
      <c r="G25" s="228"/>
    </row>
    <row r="26" spans="1:7" ht="14.25" customHeight="1">
      <c r="A26" s="227" t="s">
        <v>269</v>
      </c>
      <c r="B26" s="238" t="s">
        <v>24</v>
      </c>
      <c r="C26" s="238" t="s">
        <v>424</v>
      </c>
      <c r="D26" s="246" t="s">
        <v>448</v>
      </c>
      <c r="E26" s="238" t="s">
        <v>449</v>
      </c>
      <c r="F26" s="238" t="s">
        <v>157</v>
      </c>
      <c r="G26" s="238" t="s">
        <v>370</v>
      </c>
    </row>
    <row r="27" spans="1:7" ht="27.75" customHeight="1">
      <c r="A27" s="227"/>
      <c r="B27" s="238"/>
      <c r="C27" s="238"/>
      <c r="D27" s="247"/>
      <c r="E27" s="238"/>
      <c r="F27" s="238"/>
      <c r="G27" s="238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50"/>
      <c r="C29" s="250"/>
      <c r="D29" s="250"/>
      <c r="E29" s="250"/>
      <c r="F29" s="250"/>
      <c r="G29" s="250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264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>E35-C35</f>
        <v>0</v>
      </c>
      <c r="G35" s="198">
        <v>0</v>
      </c>
    </row>
    <row r="36" spans="1:7" s="6" customFormat="1" ht="22.5" customHeight="1">
      <c r="A36" s="83" t="s">
        <v>376</v>
      </c>
      <c r="B36" s="84" t="s">
        <v>36</v>
      </c>
      <c r="C36" s="70">
        <v>1745</v>
      </c>
      <c r="D36" s="70">
        <v>1745</v>
      </c>
      <c r="E36" s="70">
        <v>1743.2</v>
      </c>
      <c r="F36" s="70">
        <f>SUM(D36-E36)</f>
        <v>1.7999999999999545</v>
      </c>
      <c r="G36" s="197">
        <f>E36/D36*100</f>
        <v>99.89684813753583</v>
      </c>
    </row>
    <row r="37" spans="1:7" s="6" customFormat="1" ht="22.5" customHeight="1">
      <c r="A37" s="91" t="s">
        <v>377</v>
      </c>
      <c r="B37" s="84" t="s">
        <v>37</v>
      </c>
      <c r="C37" s="70"/>
      <c r="D37" s="222"/>
      <c r="E37" s="70"/>
      <c r="F37" s="70">
        <f>E37-C37</f>
        <v>0</v>
      </c>
      <c r="G37" s="197">
        <v>0</v>
      </c>
    </row>
    <row r="38" spans="1:7" s="6" customFormat="1" ht="21" customHeight="1">
      <c r="A38" s="91" t="s">
        <v>378</v>
      </c>
      <c r="B38" s="84" t="s">
        <v>38</v>
      </c>
      <c r="C38" s="70"/>
      <c r="D38" s="222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379</v>
      </c>
      <c r="B39" s="84" t="s">
        <v>7</v>
      </c>
      <c r="C39" s="70"/>
      <c r="D39" s="70"/>
      <c r="E39" s="70">
        <v>67.3</v>
      </c>
      <c r="F39" s="70">
        <f t="shared" si="0"/>
        <v>67.3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222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v>1745</v>
      </c>
      <c r="D41" s="85">
        <v>1745</v>
      </c>
      <c r="E41" s="85">
        <f>SUM(E36:E40)</f>
        <v>1810.5</v>
      </c>
      <c r="F41" s="70">
        <f>D41-E41</f>
        <v>-65.5</v>
      </c>
      <c r="G41" s="197">
        <f>E41/D41*100</f>
        <v>103.75358166189113</v>
      </c>
    </row>
    <row r="42" spans="1:7" s="6" customFormat="1" ht="24" customHeight="1">
      <c r="A42" s="92" t="s">
        <v>47</v>
      </c>
      <c r="B42" s="84"/>
      <c r="C42" s="251"/>
      <c r="D42" s="251"/>
      <c r="E42" s="251"/>
      <c r="F42" s="251"/>
      <c r="G42" s="251"/>
    </row>
    <row r="43" spans="1:7" s="6" customFormat="1" ht="37.5">
      <c r="A43" s="91" t="s">
        <v>380</v>
      </c>
      <c r="B43" s="84" t="s">
        <v>27</v>
      </c>
      <c r="C43" s="85">
        <v>1014.5</v>
      </c>
      <c r="D43" s="85">
        <v>1014.5</v>
      </c>
      <c r="E43" s="85">
        <v>1010.7</v>
      </c>
      <c r="F43" s="70">
        <f>SUM(D43-E43)</f>
        <v>3.7999999999999545</v>
      </c>
      <c r="G43" s="197">
        <v>0</v>
      </c>
    </row>
    <row r="44" spans="1:7" s="6" customFormat="1" ht="22.5" customHeight="1">
      <c r="A44" s="91" t="s">
        <v>272</v>
      </c>
      <c r="B44" s="84" t="s">
        <v>28</v>
      </c>
      <c r="C44" s="85">
        <v>730.5</v>
      </c>
      <c r="D44" s="85">
        <v>730.5</v>
      </c>
      <c r="E44" s="85">
        <v>735.5</v>
      </c>
      <c r="F44" s="70">
        <f aca="true" t="shared" si="1" ref="F44:F73">SUM(D44-E44)</f>
        <v>-5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231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232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233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382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383</v>
      </c>
      <c r="B51" s="84" t="s">
        <v>31</v>
      </c>
      <c r="C51" s="85"/>
      <c r="D51" s="85"/>
      <c r="E51" s="85"/>
      <c r="F51" s="85">
        <f t="shared" si="1"/>
        <v>0</v>
      </c>
      <c r="G51" s="198">
        <v>0</v>
      </c>
    </row>
    <row r="52" spans="1:7" s="6" customFormat="1" ht="24" customHeight="1">
      <c r="A52" s="91" t="s">
        <v>5</v>
      </c>
      <c r="B52" s="84" t="s">
        <v>258</v>
      </c>
      <c r="C52" s="70">
        <v>1106.9</v>
      </c>
      <c r="D52" s="70">
        <v>1106.9</v>
      </c>
      <c r="E52" s="70">
        <v>1101.5</v>
      </c>
      <c r="F52" s="70">
        <f>SUM(D52-E52)</f>
        <v>5.400000000000091</v>
      </c>
      <c r="G52" s="197">
        <f aca="true" t="shared" si="2" ref="G52:G58">E52/D52*100</f>
        <v>99.51215105248893</v>
      </c>
    </row>
    <row r="53" spans="1:7" s="6" customFormat="1" ht="24" customHeight="1">
      <c r="A53" s="91" t="s">
        <v>425</v>
      </c>
      <c r="B53" s="84" t="s">
        <v>259</v>
      </c>
      <c r="C53" s="70">
        <v>243.5</v>
      </c>
      <c r="D53" s="70">
        <v>243.5</v>
      </c>
      <c r="E53" s="70">
        <v>249.2</v>
      </c>
      <c r="F53" s="70">
        <f t="shared" si="1"/>
        <v>-5.699999999999989</v>
      </c>
      <c r="G53" s="197">
        <f t="shared" si="2"/>
        <v>102.34086242299793</v>
      </c>
    </row>
    <row r="54" spans="1:7" s="6" customFormat="1" ht="24" customHeight="1">
      <c r="A54" s="91" t="s">
        <v>433</v>
      </c>
      <c r="B54" s="84" t="s">
        <v>260</v>
      </c>
      <c r="C54" s="70">
        <v>80</v>
      </c>
      <c r="D54" s="70">
        <v>80</v>
      </c>
      <c r="E54" s="70">
        <v>65.8</v>
      </c>
      <c r="F54" s="70">
        <f t="shared" si="1"/>
        <v>14.200000000000003</v>
      </c>
      <c r="G54" s="197">
        <f t="shared" si="2"/>
        <v>82.25</v>
      </c>
    </row>
    <row r="55" spans="1:7" s="6" customFormat="1" ht="24" customHeight="1">
      <c r="A55" s="91" t="s">
        <v>434</v>
      </c>
      <c r="B55" s="84" t="s">
        <v>261</v>
      </c>
      <c r="C55" s="70">
        <v>80</v>
      </c>
      <c r="D55" s="70">
        <v>80</v>
      </c>
      <c r="E55" s="70">
        <v>70.5</v>
      </c>
      <c r="F55" s="70">
        <f t="shared" si="1"/>
        <v>9.5</v>
      </c>
      <c r="G55" s="197">
        <f t="shared" si="2"/>
        <v>88.125</v>
      </c>
    </row>
    <row r="56" spans="1:7" s="6" customFormat="1" ht="24" customHeight="1">
      <c r="A56" s="91" t="s">
        <v>435</v>
      </c>
      <c r="B56" s="84" t="s">
        <v>432</v>
      </c>
      <c r="C56" s="70">
        <v>122.64</v>
      </c>
      <c r="D56" s="70">
        <v>122.64</v>
      </c>
      <c r="E56" s="70">
        <v>151.3</v>
      </c>
      <c r="F56" s="70">
        <f t="shared" si="1"/>
        <v>-28.66000000000001</v>
      </c>
      <c r="G56" s="197">
        <f t="shared" si="2"/>
        <v>123.36921069797783</v>
      </c>
    </row>
    <row r="57" spans="1:7" s="6" customFormat="1" ht="24" customHeight="1">
      <c r="A57" s="91" t="s">
        <v>436</v>
      </c>
      <c r="B57" s="84" t="s">
        <v>437</v>
      </c>
      <c r="C57" s="70">
        <v>40</v>
      </c>
      <c r="D57" s="70">
        <v>40</v>
      </c>
      <c r="E57" s="70">
        <v>39</v>
      </c>
      <c r="F57" s="70">
        <f t="shared" si="1"/>
        <v>1</v>
      </c>
      <c r="G57" s="197">
        <f t="shared" si="2"/>
        <v>97.5</v>
      </c>
    </row>
    <row r="58" spans="1:7" s="6" customFormat="1" ht="24" customHeight="1">
      <c r="A58" s="91" t="s">
        <v>438</v>
      </c>
      <c r="B58" s="84" t="s">
        <v>439</v>
      </c>
      <c r="C58" s="70">
        <v>72</v>
      </c>
      <c r="D58" s="70">
        <v>72</v>
      </c>
      <c r="E58" s="70">
        <v>59</v>
      </c>
      <c r="F58" s="70">
        <f t="shared" si="1"/>
        <v>13</v>
      </c>
      <c r="G58" s="197">
        <f t="shared" si="2"/>
        <v>81.94444444444444</v>
      </c>
    </row>
    <row r="59" spans="1:7" s="6" customFormat="1" ht="24" customHeight="1">
      <c r="A59" s="91" t="s">
        <v>159</v>
      </c>
      <c r="B59" s="84" t="s">
        <v>441</v>
      </c>
      <c r="C59" s="70"/>
      <c r="D59" s="70"/>
      <c r="E59" s="70">
        <v>9.9</v>
      </c>
      <c r="F59" s="70">
        <f t="shared" si="1"/>
        <v>-9.9</v>
      </c>
      <c r="G59" s="197">
        <v>0</v>
      </c>
    </row>
    <row r="60" spans="1:7" s="6" customFormat="1" ht="24" customHeight="1">
      <c r="A60" s="91" t="s">
        <v>426</v>
      </c>
      <c r="B60" s="84" t="s">
        <v>431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1" t="s">
        <v>384</v>
      </c>
      <c r="B61" s="84" t="s">
        <v>43</v>
      </c>
      <c r="C61" s="70"/>
      <c r="D61" s="70"/>
      <c r="E61" s="70">
        <v>0.3</v>
      </c>
      <c r="F61" s="70">
        <f t="shared" si="1"/>
        <v>-0.3</v>
      </c>
      <c r="G61" s="197">
        <v>0</v>
      </c>
    </row>
    <row r="62" spans="1:7" s="6" customFormat="1" ht="24" customHeight="1">
      <c r="A62" s="91" t="s">
        <v>385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386</v>
      </c>
      <c r="B63" s="84" t="s">
        <v>45</v>
      </c>
      <c r="C63" s="70"/>
      <c r="D63" s="70"/>
      <c r="E63" s="70">
        <v>67</v>
      </c>
      <c r="F63" s="70">
        <f t="shared" si="1"/>
        <v>-67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/>
      <c r="F64" s="70">
        <f t="shared" si="1"/>
        <v>0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333</v>
      </c>
      <c r="B66" s="90" t="s">
        <v>11</v>
      </c>
      <c r="C66" s="85">
        <f>SUM(C52:C65)</f>
        <v>1745.0400000000002</v>
      </c>
      <c r="D66" s="85">
        <f>SUM(D52:D65)</f>
        <v>1745.0400000000002</v>
      </c>
      <c r="E66" s="85">
        <f>SUM(E52:E65)</f>
        <v>1813.5</v>
      </c>
      <c r="F66" s="85">
        <f t="shared" si="1"/>
        <v>-68.45999999999981</v>
      </c>
      <c r="G66" s="198">
        <f>E66/C66*100</f>
        <v>103.92311924081967</v>
      </c>
    </row>
    <row r="67" spans="1:7" s="6" customFormat="1" ht="24" customHeight="1">
      <c r="A67" s="92" t="s">
        <v>273</v>
      </c>
      <c r="B67" s="90"/>
      <c r="C67" s="219">
        <f>SUM(C41-C66)</f>
        <v>-0.040000000000190994</v>
      </c>
      <c r="D67" s="219">
        <v>0</v>
      </c>
      <c r="E67" s="219">
        <f>SUM(E41-E66)</f>
        <v>-3</v>
      </c>
      <c r="F67" s="70">
        <f t="shared" si="1"/>
        <v>3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-1014.5</v>
      </c>
      <c r="D68" s="70">
        <f>D35-D43</f>
        <v>-1014.5</v>
      </c>
      <c r="E68" s="70">
        <f>E35-E43</f>
        <v>-1010.7</v>
      </c>
      <c r="F68" s="70">
        <f t="shared" si="1"/>
        <v>-3.7999999999999545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0</v>
      </c>
      <c r="E69" s="93">
        <f>E68+E36-E44-E50-E51</f>
        <v>-3</v>
      </c>
      <c r="F69" s="70">
        <f t="shared" si="1"/>
        <v>3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0</v>
      </c>
      <c r="E70" s="93">
        <f>E69+E37+E38+E39-E61-E62-E63</f>
        <v>-3</v>
      </c>
      <c r="F70" s="70">
        <f t="shared" si="1"/>
        <v>3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0</v>
      </c>
      <c r="E72" s="220">
        <f>E70+E40-E64-E65-E71</f>
        <v>-3</v>
      </c>
      <c r="F72" s="70">
        <f t="shared" si="1"/>
        <v>3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415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28" t="s">
        <v>53</v>
      </c>
      <c r="B77" s="228"/>
      <c r="C77" s="228"/>
      <c r="D77" s="228"/>
      <c r="E77" s="228"/>
      <c r="F77" s="228"/>
      <c r="G77" s="228"/>
    </row>
    <row r="78" spans="1:7" s="11" customFormat="1" ht="15" customHeight="1">
      <c r="A78" s="227" t="s">
        <v>269</v>
      </c>
      <c r="B78" s="238" t="s">
        <v>24</v>
      </c>
      <c r="C78" s="238" t="s">
        <v>136</v>
      </c>
      <c r="D78" s="246" t="s">
        <v>440</v>
      </c>
      <c r="E78" s="238" t="s">
        <v>137</v>
      </c>
      <c r="F78" s="238" t="s">
        <v>160</v>
      </c>
      <c r="G78" s="238" t="s">
        <v>371</v>
      </c>
    </row>
    <row r="79" spans="1:7" s="6" customFormat="1" ht="21.75" customHeight="1">
      <c r="A79" s="227"/>
      <c r="B79" s="238"/>
      <c r="C79" s="238"/>
      <c r="D79" s="247"/>
      <c r="E79" s="238"/>
      <c r="F79" s="238"/>
      <c r="G79" s="238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350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274</v>
      </c>
      <c r="B83" s="84" t="s">
        <v>234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334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265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355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356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275</v>
      </c>
      <c r="B90" s="84" t="s">
        <v>312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387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388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0</v>
      </c>
      <c r="E94" s="94">
        <f>E72-E81-E85+E88-E89-E91-E92-E93</f>
        <v>-3</v>
      </c>
      <c r="F94" s="94">
        <f t="shared" si="3"/>
        <v>-3</v>
      </c>
      <c r="G94" s="93">
        <v>0</v>
      </c>
    </row>
    <row r="95" spans="1:7" s="6" customFormat="1" ht="24.75" customHeight="1">
      <c r="A95" s="249" t="s">
        <v>58</v>
      </c>
      <c r="B95" s="249"/>
      <c r="C95" s="249"/>
      <c r="D95" s="249"/>
      <c r="E95" s="249"/>
      <c r="F95" s="249"/>
      <c r="G95" s="249"/>
    </row>
    <row r="96" spans="1:7" s="7" customFormat="1" ht="38.25" customHeight="1">
      <c r="A96" s="87" t="s">
        <v>222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314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315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316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317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318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319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389</v>
      </c>
      <c r="B103" s="84" t="s">
        <v>235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324</v>
      </c>
      <c r="B104" s="80" t="s">
        <v>320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325</v>
      </c>
      <c r="B105" s="80" t="s">
        <v>313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348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276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236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349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237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238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390</v>
      </c>
      <c r="B115" s="84" t="s">
        <v>239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430</v>
      </c>
      <c r="B119" s="43"/>
      <c r="C119" s="50"/>
      <c r="D119" s="50"/>
      <c r="E119" s="50"/>
      <c r="F119" s="50" t="s">
        <v>429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358</v>
      </c>
      <c r="B120" s="53"/>
      <c r="C120" s="54" t="s">
        <v>359</v>
      </c>
      <c r="D120" s="54"/>
      <c r="E120" s="54"/>
      <c r="F120" s="61" t="s">
        <v>362</v>
      </c>
      <c r="G120" s="108"/>
      <c r="I120" s="54"/>
      <c r="J120" s="55"/>
      <c r="K120" s="56"/>
      <c r="L120" s="57"/>
    </row>
    <row r="121" spans="1:11" s="14" customFormat="1" ht="18.75">
      <c r="A121" s="59" t="s">
        <v>360</v>
      </c>
      <c r="B121" s="109"/>
      <c r="C121" s="60" t="s">
        <v>223</v>
      </c>
      <c r="D121" s="60"/>
      <c r="E121" s="43"/>
      <c r="F121" s="62" t="s">
        <v>361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5.7539062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28" t="s">
        <v>74</v>
      </c>
      <c r="B4" s="228"/>
      <c r="C4" s="228"/>
      <c r="D4" s="228"/>
      <c r="E4" s="228"/>
      <c r="F4" s="228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450</v>
      </c>
      <c r="D6" s="252" t="s">
        <v>137</v>
      </c>
      <c r="E6" s="252" t="s">
        <v>157</v>
      </c>
      <c r="F6" s="252" t="s">
        <v>277</v>
      </c>
    </row>
    <row r="7" spans="1:6" ht="35.25" customHeight="1">
      <c r="A7" s="253"/>
      <c r="B7" s="252"/>
      <c r="C7" s="252"/>
      <c r="D7" s="252"/>
      <c r="E7" s="252"/>
      <c r="F7" s="252"/>
    </row>
    <row r="8" spans="1:6" s="19" customFormat="1" ht="35.25" customHeight="1">
      <c r="A8" s="116" t="s">
        <v>363</v>
      </c>
      <c r="B8" s="117" t="s">
        <v>19</v>
      </c>
      <c r="C8" s="202">
        <v>1745</v>
      </c>
      <c r="D8" s="202">
        <v>1743.2</v>
      </c>
      <c r="E8" s="203">
        <f>D8-C8</f>
        <v>-1.7999999999999545</v>
      </c>
      <c r="F8" s="203">
        <f>D8/C8*100</f>
        <v>99.89684813753583</v>
      </c>
    </row>
    <row r="9" spans="1:6" s="20" customFormat="1" ht="37.5">
      <c r="A9" s="130" t="s">
        <v>75</v>
      </c>
      <c r="B9" s="119" t="s">
        <v>76</v>
      </c>
      <c r="C9" s="204">
        <v>314.6</v>
      </c>
      <c r="D9" s="204">
        <v>316.8</v>
      </c>
      <c r="E9" s="204">
        <f aca="true" t="shared" si="0" ref="E9:E15">D9-C9</f>
        <v>2.1999999999999886</v>
      </c>
      <c r="F9" s="204">
        <f aca="true" t="shared" si="1" ref="F9:F15">D9/C9*100</f>
        <v>100.6993006993007</v>
      </c>
    </row>
    <row r="10" spans="1:6" s="20" customFormat="1" ht="24" customHeight="1">
      <c r="A10" s="118" t="s">
        <v>77</v>
      </c>
      <c r="B10" s="119" t="s">
        <v>78</v>
      </c>
      <c r="C10" s="204">
        <v>80</v>
      </c>
      <c r="D10" s="204">
        <v>65.8</v>
      </c>
      <c r="E10" s="204">
        <f t="shared" si="0"/>
        <v>-14.200000000000003</v>
      </c>
      <c r="F10" s="204">
        <f t="shared" si="1"/>
        <v>82.25</v>
      </c>
    </row>
    <row r="11" spans="1:8" s="21" customFormat="1" ht="24" customHeight="1">
      <c r="A11" s="120" t="s">
        <v>5</v>
      </c>
      <c r="B11" s="121" t="s">
        <v>20</v>
      </c>
      <c r="C11" s="70">
        <v>1106.9</v>
      </c>
      <c r="D11" s="204">
        <v>1101.5</v>
      </c>
      <c r="E11" s="204">
        <f t="shared" si="0"/>
        <v>-5.400000000000091</v>
      </c>
      <c r="F11" s="204">
        <f t="shared" si="1"/>
        <v>99.51215105248893</v>
      </c>
      <c r="G11" s="19"/>
      <c r="H11" s="19"/>
    </row>
    <row r="12" spans="1:6" s="19" customFormat="1" ht="32.25" customHeight="1">
      <c r="A12" s="120" t="s">
        <v>442</v>
      </c>
      <c r="B12" s="121" t="s">
        <v>21</v>
      </c>
      <c r="C12" s="70">
        <v>243.5</v>
      </c>
      <c r="D12" s="204">
        <v>249.2</v>
      </c>
      <c r="E12" s="204">
        <f t="shared" si="0"/>
        <v>5.699999999999989</v>
      </c>
      <c r="F12" s="204">
        <f t="shared" si="1"/>
        <v>102.34086242299793</v>
      </c>
    </row>
    <row r="13" spans="1:6" s="19" customFormat="1" ht="24" customHeight="1">
      <c r="A13" s="122" t="s">
        <v>6</v>
      </c>
      <c r="B13" s="121" t="s">
        <v>22</v>
      </c>
      <c r="C13" s="221"/>
      <c r="D13" s="204">
        <v>9.9</v>
      </c>
      <c r="E13" s="204"/>
      <c r="F13" s="204" t="e">
        <f t="shared" si="1"/>
        <v>#DIV/0!</v>
      </c>
    </row>
    <row r="14" spans="1:6" s="19" customFormat="1" ht="24" customHeight="1">
      <c r="A14" s="122" t="s">
        <v>79</v>
      </c>
      <c r="B14" s="121" t="s">
        <v>34</v>
      </c>
      <c r="C14" s="221"/>
      <c r="D14" s="204"/>
      <c r="E14" s="204">
        <f t="shared" si="0"/>
        <v>0</v>
      </c>
      <c r="F14" s="204" t="e">
        <f t="shared" si="1"/>
        <v>#DIV/0!</v>
      </c>
    </row>
    <row r="15" spans="1:6" s="19" customFormat="1" ht="24" customHeight="1">
      <c r="A15" s="116" t="s">
        <v>278</v>
      </c>
      <c r="B15" s="117" t="s">
        <v>35</v>
      </c>
      <c r="C15" s="225">
        <v>1745</v>
      </c>
      <c r="D15" s="225">
        <v>1743.2</v>
      </c>
      <c r="E15" s="203">
        <f t="shared" si="0"/>
        <v>-1.7999999999999545</v>
      </c>
      <c r="F15" s="203">
        <f t="shared" si="1"/>
        <v>99.89684813753583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428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3">
      <selection activeCell="E10" sqref="E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0.125" style="20" customWidth="1"/>
    <col min="4" max="4" width="15.00390625" style="20" customWidth="1"/>
    <col min="5" max="5" width="12.87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54" t="s">
        <v>415</v>
      </c>
      <c r="E1" s="254"/>
      <c r="F1" s="254"/>
    </row>
    <row r="2" spans="1:6" ht="18.75">
      <c r="A2" s="112"/>
      <c r="B2" s="113"/>
      <c r="C2" s="112"/>
      <c r="D2" s="254" t="s">
        <v>80</v>
      </c>
      <c r="E2" s="254"/>
      <c r="F2" s="254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28" t="s">
        <v>81</v>
      </c>
      <c r="B4" s="228"/>
      <c r="C4" s="228"/>
      <c r="D4" s="228"/>
      <c r="E4" s="228"/>
      <c r="F4" s="228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138</v>
      </c>
      <c r="D6" s="252" t="s">
        <v>137</v>
      </c>
      <c r="E6" s="252" t="s">
        <v>157</v>
      </c>
      <c r="F6" s="252" t="s">
        <v>277</v>
      </c>
    </row>
    <row r="7" spans="1:6" ht="39" customHeight="1">
      <c r="A7" s="253"/>
      <c r="B7" s="252"/>
      <c r="C7" s="252"/>
      <c r="D7" s="252"/>
      <c r="E7" s="252"/>
      <c r="F7" s="252"/>
    </row>
    <row r="8" spans="1:6" s="26" customFormat="1" ht="39" customHeight="1">
      <c r="A8" s="116" t="s">
        <v>416</v>
      </c>
      <c r="B8" s="117" t="s">
        <v>19</v>
      </c>
      <c r="C8" s="205">
        <f>SUM(C9:C14)</f>
        <v>0</v>
      </c>
      <c r="D8" s="205">
        <v>6.6</v>
      </c>
      <c r="E8" s="206">
        <f>D8-C8</f>
        <v>6.6</v>
      </c>
      <c r="F8" s="207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226">
        <v>6.6</v>
      </c>
      <c r="E10" s="208">
        <f>D10-C10</f>
        <v>6.6</v>
      </c>
      <c r="F10" s="208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8">
        <f>D11-C11</f>
        <v>0</v>
      </c>
      <c r="F11" s="208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8">
        <f>D12-C12</f>
        <v>0</v>
      </c>
      <c r="F12" s="208" t="e">
        <f>D12/C12*100</f>
        <v>#DIV/0!</v>
      </c>
    </row>
    <row r="13" spans="1:6" s="27" customFormat="1" ht="54" customHeight="1">
      <c r="A13" s="130" t="s">
        <v>226</v>
      </c>
      <c r="B13" s="119" t="s">
        <v>182</v>
      </c>
      <c r="C13" s="204"/>
      <c r="D13" s="204"/>
      <c r="E13" s="208">
        <f>D13-C13</f>
        <v>0</v>
      </c>
      <c r="F13" s="208" t="e">
        <f>D13/C13*100</f>
        <v>#DIV/0!</v>
      </c>
    </row>
    <row r="14" spans="1:6" s="27" customFormat="1" ht="19.5" customHeight="1">
      <c r="A14" s="130" t="s">
        <v>227</v>
      </c>
      <c r="B14" s="119" t="s">
        <v>183</v>
      </c>
      <c r="C14" s="204"/>
      <c r="D14" s="204"/>
      <c r="E14" s="208">
        <f>D14-C14</f>
        <v>0</v>
      </c>
      <c r="F14" s="208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 t="s">
        <v>443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28" t="s">
        <v>84</v>
      </c>
      <c r="B4" s="228"/>
      <c r="C4" s="228"/>
      <c r="D4" s="228"/>
      <c r="E4" s="228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164</v>
      </c>
      <c r="C6" s="81" t="s">
        <v>146</v>
      </c>
      <c r="D6" s="81" t="s">
        <v>336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161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162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162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163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I21" sqref="I21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4" width="14.875" style="36" customWidth="1"/>
    <col min="5" max="5" width="16.375" style="36" customWidth="1"/>
    <col min="6" max="6" width="14.25390625" style="36" hidden="1" customWidth="1"/>
    <col min="7" max="16384" width="9.125" style="36" customWidth="1"/>
  </cols>
  <sheetData>
    <row r="1" spans="1:6" ht="14.25" customHeight="1">
      <c r="A1" s="43"/>
      <c r="B1" s="43"/>
      <c r="C1" s="43"/>
      <c r="D1" s="255" t="s">
        <v>415</v>
      </c>
      <c r="E1" s="255"/>
      <c r="F1" s="255"/>
    </row>
    <row r="2" spans="1:6" ht="13.5" customHeight="1">
      <c r="A2" s="43"/>
      <c r="B2" s="43"/>
      <c r="C2" s="43"/>
      <c r="D2" s="255" t="s">
        <v>351</v>
      </c>
      <c r="E2" s="255"/>
      <c r="F2" s="255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28" t="s">
        <v>86</v>
      </c>
      <c r="B4" s="228"/>
      <c r="C4" s="228"/>
      <c r="D4" s="228"/>
      <c r="E4" s="228"/>
      <c r="F4" s="228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24</v>
      </c>
      <c r="C6" s="81" t="s">
        <v>136</v>
      </c>
      <c r="D6" s="81" t="s">
        <v>137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19</v>
      </c>
      <c r="C8" s="94">
        <v>1745</v>
      </c>
      <c r="D8" s="94">
        <v>1810.5</v>
      </c>
      <c r="E8" s="94">
        <f>D8-C8</f>
        <v>65.5</v>
      </c>
      <c r="F8" s="94">
        <f>D8/C8*100</f>
        <v>103.75358166189113</v>
      </c>
    </row>
    <row r="9" spans="1:6" ht="34.5" customHeight="1">
      <c r="A9" s="83" t="s">
        <v>218</v>
      </c>
      <c r="B9" s="84" t="s">
        <v>20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4">
        <v>1745</v>
      </c>
      <c r="D10" s="94">
        <v>1743.2</v>
      </c>
      <c r="E10" s="93">
        <f t="shared" si="0"/>
        <v>-1.7999999999999545</v>
      </c>
      <c r="F10" s="93">
        <f t="shared" si="1"/>
        <v>99.89684813753583</v>
      </c>
    </row>
    <row r="11" spans="1:6" ht="24" customHeight="1">
      <c r="A11" s="83" t="s">
        <v>88</v>
      </c>
      <c r="B11" s="84" t="s">
        <v>22</v>
      </c>
      <c r="C11" s="224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224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35</v>
      </c>
      <c r="C13" s="224"/>
      <c r="D13" s="197">
        <v>67.3</v>
      </c>
      <c r="E13" s="93">
        <f t="shared" si="0"/>
        <v>67.3</v>
      </c>
      <c r="F13" s="93" t="e">
        <f t="shared" si="1"/>
        <v>#DIV/0!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223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223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223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25</v>
      </c>
      <c r="C18" s="93"/>
      <c r="D18" s="223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223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28</v>
      </c>
      <c r="C21" s="93"/>
      <c r="D21" s="223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1745</v>
      </c>
      <c r="D22" s="94">
        <v>1810.5</v>
      </c>
      <c r="E22" s="94">
        <f t="shared" si="0"/>
        <v>65.5</v>
      </c>
      <c r="F22" s="94">
        <f t="shared" si="1"/>
        <v>103.75358166189113</v>
      </c>
    </row>
    <row r="23" spans="1:6" ht="38.25" customHeight="1">
      <c r="A23" s="83" t="s">
        <v>224</v>
      </c>
      <c r="B23" s="84" t="s">
        <v>31</v>
      </c>
      <c r="C23" s="197">
        <v>394.6</v>
      </c>
      <c r="D23" s="197">
        <v>392.2</v>
      </c>
      <c r="E23" s="93">
        <f t="shared" si="0"/>
        <v>-2.400000000000034</v>
      </c>
      <c r="F23" s="93">
        <f t="shared" si="1"/>
        <v>99.39178915357323</v>
      </c>
    </row>
    <row r="24" spans="1:6" ht="21" customHeight="1">
      <c r="A24" s="83" t="s">
        <v>93</v>
      </c>
      <c r="B24" s="84" t="s">
        <v>43</v>
      </c>
      <c r="C24" s="93">
        <v>1350.4</v>
      </c>
      <c r="D24" s="197">
        <v>1350.7</v>
      </c>
      <c r="E24" s="93">
        <f t="shared" si="0"/>
        <v>0.2999999999999545</v>
      </c>
      <c r="F24" s="93">
        <f t="shared" si="1"/>
        <v>100.02221563981041</v>
      </c>
    </row>
    <row r="25" spans="1:6" ht="21.75" customHeight="1">
      <c r="A25" s="83" t="s">
        <v>94</v>
      </c>
      <c r="B25" s="84" t="s">
        <v>44</v>
      </c>
      <c r="C25" s="224"/>
      <c r="D25" s="223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45</v>
      </c>
      <c r="C26" s="224"/>
      <c r="D26" s="197">
        <v>0.3</v>
      </c>
      <c r="E26" s="93">
        <f t="shared" si="0"/>
        <v>0.3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8</v>
      </c>
      <c r="C27" s="93"/>
      <c r="D27" s="197">
        <v>67</v>
      </c>
      <c r="E27" s="93">
        <f t="shared" si="0"/>
        <v>67</v>
      </c>
      <c r="F27" s="93" t="e">
        <f t="shared" si="1"/>
        <v>#DIV/0!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12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15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8" s="38" customFormat="1" ht="18" customHeight="1">
      <c r="A37" s="87" t="s">
        <v>98</v>
      </c>
      <c r="B37" s="92"/>
      <c r="C37" s="91"/>
      <c r="D37" s="91">
        <v>0.3</v>
      </c>
      <c r="E37" s="91"/>
      <c r="F37" s="91"/>
      <c r="H37" s="38">
        <v>931</v>
      </c>
    </row>
    <row r="38" spans="1:6" s="38" customFormat="1" ht="18" customHeight="1">
      <c r="A38" s="87" t="s">
        <v>99</v>
      </c>
      <c r="B38" s="90" t="s">
        <v>9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428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2 B8:B40 C17:C21 D9 D25 D40 D11:D12 D14:D21 D28 C14:C15 D30:D36 D38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8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55" t="s">
        <v>415</v>
      </c>
      <c r="G1" s="255"/>
      <c r="H1" s="255"/>
      <c r="I1" s="255"/>
    </row>
    <row r="2" spans="1:9" ht="15" customHeight="1">
      <c r="A2" s="109"/>
      <c r="B2" s="109"/>
      <c r="C2" s="109"/>
      <c r="D2" s="109"/>
      <c r="E2" s="109"/>
      <c r="F2" s="109"/>
      <c r="G2" s="255" t="s">
        <v>354</v>
      </c>
      <c r="H2" s="255"/>
      <c r="I2" s="255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74" t="s">
        <v>184</v>
      </c>
      <c r="B4" s="274"/>
      <c r="C4" s="274"/>
      <c r="D4" s="274"/>
      <c r="E4" s="274"/>
      <c r="F4" s="274"/>
      <c r="G4" s="274"/>
      <c r="H4" s="274"/>
      <c r="I4" s="274"/>
    </row>
    <row r="5" spans="1:9" ht="18.75" customHeight="1">
      <c r="A5" s="274" t="s">
        <v>225</v>
      </c>
      <c r="B5" s="274"/>
      <c r="C5" s="274"/>
      <c r="D5" s="274"/>
      <c r="E5" s="274"/>
      <c r="F5" s="274"/>
      <c r="G5" s="274"/>
      <c r="H5" s="274"/>
      <c r="I5" s="274"/>
    </row>
    <row r="6" spans="1:9" ht="18" customHeight="1">
      <c r="A6" s="239" t="s">
        <v>194</v>
      </c>
      <c r="B6" s="239"/>
      <c r="C6" s="239"/>
      <c r="D6" s="239"/>
      <c r="E6" s="239"/>
      <c r="F6" s="239"/>
      <c r="G6" s="239"/>
      <c r="H6" s="239"/>
      <c r="I6" s="239"/>
    </row>
    <row r="7" spans="1:9" ht="15" customHeight="1">
      <c r="A7" s="239" t="s">
        <v>143</v>
      </c>
      <c r="B7" s="239"/>
      <c r="C7" s="239"/>
      <c r="D7" s="239"/>
      <c r="E7" s="239"/>
      <c r="F7" s="239"/>
      <c r="G7" s="239"/>
      <c r="H7" s="239"/>
      <c r="I7" s="239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84" t="s">
        <v>329</v>
      </c>
      <c r="B9" s="284"/>
      <c r="C9" s="284"/>
      <c r="D9" s="284"/>
      <c r="E9" s="284"/>
      <c r="F9" s="284"/>
      <c r="G9" s="284"/>
      <c r="H9" s="284"/>
      <c r="I9" s="284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85" t="s">
        <v>293</v>
      </c>
      <c r="B11" s="285"/>
      <c r="C11" s="285"/>
      <c r="D11" s="285"/>
      <c r="E11" s="285"/>
      <c r="F11" s="285"/>
      <c r="G11" s="285"/>
      <c r="H11" s="285"/>
      <c r="I11" s="285"/>
    </row>
    <row r="12" spans="1:9" ht="18" customHeight="1">
      <c r="A12" s="276" t="s">
        <v>294</v>
      </c>
      <c r="B12" s="276"/>
      <c r="C12" s="276"/>
      <c r="D12" s="276"/>
      <c r="E12" s="276"/>
      <c r="F12" s="276"/>
      <c r="G12" s="276"/>
      <c r="H12" s="276"/>
      <c r="I12" s="276"/>
    </row>
    <row r="13" spans="1:9" ht="16.5" customHeight="1">
      <c r="A13" s="275" t="s">
        <v>295</v>
      </c>
      <c r="B13" s="275"/>
      <c r="C13" s="275"/>
      <c r="D13" s="275"/>
      <c r="E13" s="275"/>
      <c r="F13" s="275"/>
      <c r="G13" s="275"/>
      <c r="H13" s="275"/>
      <c r="I13" s="275"/>
    </row>
    <row r="14" spans="1:9" ht="89.25" customHeight="1">
      <c r="A14" s="275" t="s">
        <v>340</v>
      </c>
      <c r="B14" s="275"/>
      <c r="C14" s="275"/>
      <c r="D14" s="275"/>
      <c r="E14" s="275"/>
      <c r="F14" s="275"/>
      <c r="G14" s="275"/>
      <c r="H14" s="275"/>
      <c r="I14" s="275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77" t="s">
        <v>330</v>
      </c>
      <c r="B16" s="277"/>
      <c r="C16" s="277"/>
      <c r="D16" s="277"/>
      <c r="E16" s="277"/>
      <c r="F16" s="277"/>
      <c r="G16" s="277"/>
      <c r="H16" s="277"/>
      <c r="I16" s="277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78" t="s">
        <v>419</v>
      </c>
      <c r="B18" s="278"/>
      <c r="C18" s="278"/>
      <c r="D18" s="278"/>
      <c r="E18" s="278"/>
      <c r="F18" s="278"/>
      <c r="G18" s="278"/>
      <c r="H18" s="278"/>
      <c r="I18" s="278"/>
    </row>
    <row r="19" spans="1:9" ht="15" customHeight="1">
      <c r="A19" s="109"/>
      <c r="B19" s="216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4" t="s">
        <v>420</v>
      </c>
      <c r="B20" s="256" t="s">
        <v>144</v>
      </c>
      <c r="C20" s="257"/>
      <c r="D20" s="258"/>
      <c r="E20" s="256" t="s">
        <v>421</v>
      </c>
      <c r="F20" s="257"/>
      <c r="G20" s="257"/>
      <c r="H20" s="257"/>
      <c r="I20" s="258"/>
    </row>
    <row r="21" spans="1:9" ht="15" customHeight="1">
      <c r="A21" s="215">
        <v>1</v>
      </c>
      <c r="B21" s="279">
        <v>2</v>
      </c>
      <c r="C21" s="280"/>
      <c r="D21" s="280"/>
      <c r="E21" s="279">
        <v>3</v>
      </c>
      <c r="F21" s="280"/>
      <c r="G21" s="280"/>
      <c r="H21" s="280"/>
      <c r="I21" s="281"/>
    </row>
    <row r="22" spans="1:9" ht="15" customHeight="1">
      <c r="A22" s="214"/>
      <c r="B22" s="256"/>
      <c r="C22" s="257"/>
      <c r="D22" s="257"/>
      <c r="E22" s="256"/>
      <c r="F22" s="257"/>
      <c r="G22" s="257"/>
      <c r="H22" s="257"/>
      <c r="I22" s="258"/>
    </row>
    <row r="23" spans="1:9" ht="15" customHeight="1">
      <c r="A23" s="214"/>
      <c r="B23" s="256"/>
      <c r="C23" s="257"/>
      <c r="D23" s="257"/>
      <c r="E23" s="256"/>
      <c r="F23" s="257"/>
      <c r="G23" s="257"/>
      <c r="H23" s="257"/>
      <c r="I23" s="258"/>
    </row>
    <row r="24" spans="1:9" ht="21.75" customHeight="1">
      <c r="A24" s="214"/>
      <c r="B24" s="256"/>
      <c r="C24" s="257"/>
      <c r="D24" s="257"/>
      <c r="E24" s="256"/>
      <c r="F24" s="257"/>
      <c r="G24" s="257"/>
      <c r="H24" s="257"/>
      <c r="I24" s="258"/>
    </row>
    <row r="25" spans="1:9" ht="18.75">
      <c r="A25" s="213"/>
      <c r="B25" s="262"/>
      <c r="C25" s="263"/>
      <c r="D25" s="264"/>
      <c r="E25" s="262"/>
      <c r="F25" s="263"/>
      <c r="G25" s="263"/>
      <c r="H25" s="263"/>
      <c r="I25" s="264"/>
    </row>
    <row r="26" spans="1:9" ht="12.75" customHeight="1">
      <c r="A26" s="214"/>
      <c r="B26" s="256"/>
      <c r="C26" s="257"/>
      <c r="D26" s="258"/>
      <c r="E26" s="256"/>
      <c r="F26" s="257"/>
      <c r="G26" s="257"/>
      <c r="H26" s="257"/>
      <c r="I26" s="258"/>
    </row>
    <row r="27" spans="1:9" ht="54.75" customHeight="1">
      <c r="A27" s="272" t="s">
        <v>352</v>
      </c>
      <c r="B27" s="272" t="s">
        <v>296</v>
      </c>
      <c r="C27" s="272"/>
      <c r="D27" s="272" t="s">
        <v>344</v>
      </c>
      <c r="E27" s="272"/>
      <c r="F27" s="272"/>
      <c r="G27" s="272"/>
      <c r="H27" s="272" t="s">
        <v>267</v>
      </c>
      <c r="I27" s="272"/>
    </row>
    <row r="28" spans="1:9" ht="68.25" customHeight="1">
      <c r="A28" s="272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297</v>
      </c>
      <c r="G28" s="151" t="s">
        <v>299</v>
      </c>
      <c r="H28" s="272"/>
      <c r="I28" s="272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59">
        <v>8</v>
      </c>
      <c r="I29" s="260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59"/>
      <c r="I30" s="260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65"/>
      <c r="I34" s="265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61"/>
      <c r="I35" s="261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8" t="s">
        <v>141</v>
      </c>
      <c r="C39" s="238"/>
      <c r="D39" s="81" t="s">
        <v>186</v>
      </c>
      <c r="E39" s="81" t="s">
        <v>126</v>
      </c>
      <c r="F39" s="81" t="s">
        <v>368</v>
      </c>
      <c r="G39" s="81" t="s">
        <v>101</v>
      </c>
      <c r="H39" s="238" t="s">
        <v>142</v>
      </c>
      <c r="I39" s="238"/>
    </row>
    <row r="40" spans="1:9" ht="15" customHeight="1">
      <c r="A40" s="80">
        <v>1</v>
      </c>
      <c r="B40" s="227">
        <v>2</v>
      </c>
      <c r="C40" s="227"/>
      <c r="D40" s="80">
        <v>3</v>
      </c>
      <c r="E40" s="80">
        <v>4</v>
      </c>
      <c r="F40" s="80">
        <v>5</v>
      </c>
      <c r="G40" s="80">
        <v>6</v>
      </c>
      <c r="H40" s="227">
        <v>7</v>
      </c>
      <c r="I40" s="227"/>
    </row>
    <row r="41" spans="1:9" ht="15" customHeight="1">
      <c r="A41" s="154"/>
      <c r="B41" s="267"/>
      <c r="C41" s="268"/>
      <c r="D41" s="154"/>
      <c r="E41" s="154"/>
      <c r="F41" s="154"/>
      <c r="G41" s="154"/>
      <c r="H41" s="267"/>
      <c r="I41" s="268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67"/>
      <c r="C43" s="268"/>
      <c r="D43" s="154"/>
      <c r="E43" s="154"/>
      <c r="F43" s="154"/>
      <c r="G43" s="154"/>
      <c r="H43" s="267"/>
      <c r="I43" s="268"/>
    </row>
    <row r="44" spans="1:9" s="39" customFormat="1" ht="15" customHeight="1">
      <c r="A44" s="80" t="s">
        <v>263</v>
      </c>
      <c r="B44" s="266" t="s">
        <v>422</v>
      </c>
      <c r="C44" s="266"/>
      <c r="D44" s="217"/>
      <c r="E44" s="217" t="s">
        <v>422</v>
      </c>
      <c r="F44" s="217" t="s">
        <v>422</v>
      </c>
      <c r="G44" s="155"/>
      <c r="H44" s="269"/>
      <c r="I44" s="269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7" t="s">
        <v>150</v>
      </c>
      <c r="B49" s="238" t="s">
        <v>151</v>
      </c>
      <c r="C49" s="238"/>
      <c r="D49" s="238" t="s">
        <v>192</v>
      </c>
      <c r="E49" s="238"/>
      <c r="F49" s="238" t="s">
        <v>353</v>
      </c>
      <c r="G49" s="238"/>
      <c r="H49" s="238" t="s">
        <v>152</v>
      </c>
      <c r="I49" s="238"/>
    </row>
    <row r="50" spans="1:9" s="37" customFormat="1" ht="24" customHeight="1">
      <c r="A50" s="227"/>
      <c r="B50" s="238"/>
      <c r="C50" s="238"/>
      <c r="D50" s="80" t="s">
        <v>155</v>
      </c>
      <c r="E50" s="80" t="s">
        <v>139</v>
      </c>
      <c r="F50" s="80" t="s">
        <v>155</v>
      </c>
      <c r="G50" s="80" t="s">
        <v>139</v>
      </c>
      <c r="H50" s="238"/>
      <c r="I50" s="238"/>
    </row>
    <row r="51" spans="1:9" s="37" customFormat="1" ht="15" customHeight="1">
      <c r="A51" s="80">
        <v>1</v>
      </c>
      <c r="B51" s="282">
        <v>2</v>
      </c>
      <c r="C51" s="283"/>
      <c r="D51" s="80">
        <v>3</v>
      </c>
      <c r="E51" s="80">
        <v>4</v>
      </c>
      <c r="F51" s="80">
        <v>5</v>
      </c>
      <c r="G51" s="80">
        <v>6</v>
      </c>
      <c r="H51" s="282">
        <v>7</v>
      </c>
      <c r="I51" s="283"/>
    </row>
    <row r="52" spans="1:9" s="37" customFormat="1" ht="15" customHeight="1">
      <c r="A52" s="86" t="s">
        <v>154</v>
      </c>
      <c r="B52" s="271"/>
      <c r="C52" s="271"/>
      <c r="D52" s="70"/>
      <c r="E52" s="70"/>
      <c r="F52" s="70"/>
      <c r="G52" s="70"/>
      <c r="H52" s="271"/>
      <c r="I52" s="271"/>
    </row>
    <row r="53" spans="1:9" s="37" customFormat="1" ht="15" customHeight="1">
      <c r="A53" s="86" t="s">
        <v>322</v>
      </c>
      <c r="B53" s="271"/>
      <c r="C53" s="271"/>
      <c r="D53" s="70"/>
      <c r="E53" s="70"/>
      <c r="F53" s="70"/>
      <c r="G53" s="70"/>
      <c r="H53" s="271"/>
      <c r="I53" s="271"/>
    </row>
    <row r="54" spans="1:9" s="37" customFormat="1" ht="15" customHeight="1">
      <c r="A54" s="86" t="s">
        <v>153</v>
      </c>
      <c r="B54" s="271"/>
      <c r="C54" s="271"/>
      <c r="D54" s="70"/>
      <c r="E54" s="70"/>
      <c r="F54" s="70"/>
      <c r="G54" s="70"/>
      <c r="H54" s="271"/>
      <c r="I54" s="271"/>
    </row>
    <row r="55" spans="1:9" s="37" customFormat="1" ht="15" customHeight="1">
      <c r="A55" s="86" t="s">
        <v>322</v>
      </c>
      <c r="B55" s="271"/>
      <c r="C55" s="271"/>
      <c r="D55" s="70"/>
      <c r="E55" s="70"/>
      <c r="F55" s="70"/>
      <c r="G55" s="70"/>
      <c r="H55" s="271"/>
      <c r="I55" s="271"/>
    </row>
    <row r="56" spans="1:9" s="37" customFormat="1" ht="15" customHeight="1">
      <c r="A56" s="83" t="s">
        <v>394</v>
      </c>
      <c r="B56" s="271"/>
      <c r="C56" s="271"/>
      <c r="D56" s="70"/>
      <c r="E56" s="70"/>
      <c r="F56" s="70"/>
      <c r="G56" s="70"/>
      <c r="H56" s="271"/>
      <c r="I56" s="271"/>
    </row>
    <row r="57" spans="1:9" s="37" customFormat="1" ht="15" customHeight="1">
      <c r="A57" s="83" t="s">
        <v>322</v>
      </c>
      <c r="B57" s="271"/>
      <c r="C57" s="271"/>
      <c r="D57" s="70"/>
      <c r="E57" s="70"/>
      <c r="F57" s="70"/>
      <c r="G57" s="70"/>
      <c r="H57" s="271"/>
      <c r="I57" s="271"/>
    </row>
    <row r="58" spans="1:10" s="40" customFormat="1" ht="15" customHeight="1">
      <c r="A58" s="156" t="s">
        <v>263</v>
      </c>
      <c r="B58" s="271">
        <f>SUM(B52:C56)</f>
        <v>0</v>
      </c>
      <c r="C58" s="271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71">
        <f>SUM(H52:H56)</f>
        <v>0</v>
      </c>
      <c r="I58" s="271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158</v>
      </c>
      <c r="C63" s="151" t="s">
        <v>138</v>
      </c>
      <c r="D63" s="151" t="s">
        <v>137</v>
      </c>
      <c r="E63" s="151" t="s">
        <v>346</v>
      </c>
      <c r="F63" s="151" t="s">
        <v>300</v>
      </c>
      <c r="G63" s="272" t="s">
        <v>193</v>
      </c>
      <c r="H63" s="272"/>
      <c r="I63" s="272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72">
        <v>7</v>
      </c>
      <c r="H64" s="272"/>
      <c r="I64" s="272"/>
    </row>
    <row r="65" spans="1:9" ht="37.5">
      <c r="A65" s="83" t="s">
        <v>418</v>
      </c>
      <c r="B65" s="84" t="s">
        <v>22</v>
      </c>
      <c r="C65" s="151"/>
      <c r="D65" s="151"/>
      <c r="E65" s="209">
        <f>D65-C65</f>
        <v>0</v>
      </c>
      <c r="F65" s="209" t="e">
        <f aca="true" t="shared" si="0" ref="F65:F113">D65/C65*100</f>
        <v>#DIV/0!</v>
      </c>
      <c r="G65" s="259"/>
      <c r="H65" s="273"/>
      <c r="I65" s="260"/>
    </row>
    <row r="66" spans="1:9" ht="37.5">
      <c r="A66" s="157" t="s">
        <v>395</v>
      </c>
      <c r="B66" s="158" t="s">
        <v>34</v>
      </c>
      <c r="C66" s="209"/>
      <c r="D66" s="209"/>
      <c r="E66" s="209">
        <f>D66-C66</f>
        <v>0</v>
      </c>
      <c r="F66" s="209" t="e">
        <f t="shared" si="0"/>
        <v>#DIV/0!</v>
      </c>
      <c r="G66" s="265"/>
      <c r="H66" s="265"/>
      <c r="I66" s="265"/>
    </row>
    <row r="67" spans="1:9" ht="37.5">
      <c r="A67" s="157" t="s">
        <v>376</v>
      </c>
      <c r="B67" s="158" t="s">
        <v>36</v>
      </c>
      <c r="C67" s="209"/>
      <c r="D67" s="209"/>
      <c r="E67" s="209">
        <f aca="true" t="shared" si="1" ref="E67:E113">D67-C67</f>
        <v>0</v>
      </c>
      <c r="F67" s="209" t="e">
        <f t="shared" si="0"/>
        <v>#DIV/0!</v>
      </c>
      <c r="G67" s="265"/>
      <c r="H67" s="265"/>
      <c r="I67" s="265"/>
    </row>
    <row r="68" spans="1:9" ht="18.75">
      <c r="A68" s="159" t="s">
        <v>102</v>
      </c>
      <c r="B68" s="158" t="s">
        <v>37</v>
      </c>
      <c r="C68" s="209"/>
      <c r="D68" s="209"/>
      <c r="E68" s="209">
        <f t="shared" si="1"/>
        <v>0</v>
      </c>
      <c r="F68" s="209" t="e">
        <f t="shared" si="0"/>
        <v>#DIV/0!</v>
      </c>
      <c r="G68" s="265"/>
      <c r="H68" s="265"/>
      <c r="I68" s="265"/>
    </row>
    <row r="69" spans="1:9" ht="37.5">
      <c r="A69" s="157" t="s">
        <v>378</v>
      </c>
      <c r="B69" s="158" t="s">
        <v>38</v>
      </c>
      <c r="C69" s="209"/>
      <c r="D69" s="209"/>
      <c r="E69" s="209">
        <f t="shared" si="1"/>
        <v>0</v>
      </c>
      <c r="F69" s="209" t="e">
        <f t="shared" si="0"/>
        <v>#DIV/0!</v>
      </c>
      <c r="G69" s="265"/>
      <c r="H69" s="265"/>
      <c r="I69" s="265"/>
    </row>
    <row r="70" spans="1:9" ht="18.75">
      <c r="A70" s="157" t="s">
        <v>379</v>
      </c>
      <c r="B70" s="158" t="s">
        <v>7</v>
      </c>
      <c r="C70" s="209"/>
      <c r="D70" s="209"/>
      <c r="E70" s="209">
        <f t="shared" si="1"/>
        <v>0</v>
      </c>
      <c r="F70" s="209" t="e">
        <f t="shared" si="0"/>
        <v>#DIV/0!</v>
      </c>
      <c r="G70" s="265"/>
      <c r="H70" s="265"/>
      <c r="I70" s="265"/>
    </row>
    <row r="71" spans="1:9" ht="84.75" customHeight="1">
      <c r="A71" s="122" t="s">
        <v>147</v>
      </c>
      <c r="B71" s="218" t="s">
        <v>25</v>
      </c>
      <c r="C71" s="209"/>
      <c r="D71" s="209"/>
      <c r="E71" s="209"/>
      <c r="F71" s="209"/>
      <c r="G71" s="149"/>
      <c r="H71" s="149"/>
      <c r="I71" s="149"/>
    </row>
    <row r="72" spans="1:9" ht="56.25">
      <c r="A72" s="160" t="s">
        <v>347</v>
      </c>
      <c r="B72" s="161" t="s">
        <v>27</v>
      </c>
      <c r="C72" s="210">
        <f>SUM(C73:C79)</f>
        <v>0</v>
      </c>
      <c r="D72" s="210">
        <f>SUM(D73:D79)</f>
        <v>0</v>
      </c>
      <c r="E72" s="210">
        <f t="shared" si="1"/>
        <v>0</v>
      </c>
      <c r="F72" s="210" t="e">
        <f t="shared" si="0"/>
        <v>#DIV/0!</v>
      </c>
      <c r="G72" s="265"/>
      <c r="H72" s="265"/>
      <c r="I72" s="265"/>
    </row>
    <row r="73" spans="1:9" ht="37.5">
      <c r="A73" s="83" t="s">
        <v>220</v>
      </c>
      <c r="B73" s="81" t="s">
        <v>118</v>
      </c>
      <c r="C73" s="84"/>
      <c r="D73" s="209"/>
      <c r="E73" s="209">
        <f t="shared" si="1"/>
        <v>0</v>
      </c>
      <c r="F73" s="209" t="e">
        <f t="shared" si="0"/>
        <v>#DIV/0!</v>
      </c>
      <c r="G73" s="270"/>
      <c r="H73" s="270"/>
      <c r="I73" s="270"/>
    </row>
    <row r="74" spans="1:9" ht="18.75">
      <c r="A74" s="83" t="s">
        <v>187</v>
      </c>
      <c r="B74" s="81" t="s">
        <v>119</v>
      </c>
      <c r="C74" s="84"/>
      <c r="D74" s="209"/>
      <c r="E74" s="209">
        <f t="shared" si="1"/>
        <v>0</v>
      </c>
      <c r="F74" s="209" t="e">
        <f t="shared" si="0"/>
        <v>#DIV/0!</v>
      </c>
      <c r="G74" s="270"/>
      <c r="H74" s="270"/>
      <c r="I74" s="270"/>
    </row>
    <row r="75" spans="1:9" ht="18.75">
      <c r="A75" s="149" t="s">
        <v>188</v>
      </c>
      <c r="B75" s="73" t="s">
        <v>165</v>
      </c>
      <c r="C75" s="84"/>
      <c r="D75" s="209"/>
      <c r="E75" s="209">
        <f t="shared" si="1"/>
        <v>0</v>
      </c>
      <c r="F75" s="209" t="e">
        <f t="shared" si="0"/>
        <v>#DIV/0!</v>
      </c>
      <c r="G75" s="270"/>
      <c r="H75" s="270"/>
      <c r="I75" s="270"/>
    </row>
    <row r="76" spans="1:9" ht="18.75">
      <c r="A76" s="157" t="s">
        <v>105</v>
      </c>
      <c r="B76" s="162" t="s">
        <v>166</v>
      </c>
      <c r="C76" s="84"/>
      <c r="D76" s="209"/>
      <c r="E76" s="209">
        <f t="shared" si="1"/>
        <v>0</v>
      </c>
      <c r="F76" s="209" t="e">
        <f t="shared" si="0"/>
        <v>#DIV/0!</v>
      </c>
      <c r="G76" s="270"/>
      <c r="H76" s="270"/>
      <c r="I76" s="270"/>
    </row>
    <row r="77" spans="1:9" ht="18.75">
      <c r="A77" s="149" t="s">
        <v>106</v>
      </c>
      <c r="B77" s="73" t="s">
        <v>167</v>
      </c>
      <c r="C77" s="84"/>
      <c r="D77" s="209"/>
      <c r="E77" s="209">
        <f t="shared" si="1"/>
        <v>0</v>
      </c>
      <c r="F77" s="209" t="e">
        <f t="shared" si="0"/>
        <v>#DIV/0!</v>
      </c>
      <c r="G77" s="270"/>
      <c r="H77" s="270"/>
      <c r="I77" s="270"/>
    </row>
    <row r="78" spans="1:9" ht="37.5">
      <c r="A78" s="157" t="s">
        <v>189</v>
      </c>
      <c r="B78" s="162" t="s">
        <v>240</v>
      </c>
      <c r="C78" s="84"/>
      <c r="D78" s="209"/>
      <c r="E78" s="209">
        <f t="shared" si="1"/>
        <v>0</v>
      </c>
      <c r="F78" s="209" t="e">
        <f t="shared" si="0"/>
        <v>#DIV/0!</v>
      </c>
      <c r="G78" s="270"/>
      <c r="H78" s="270"/>
      <c r="I78" s="270"/>
    </row>
    <row r="79" spans="1:9" ht="18.75">
      <c r="A79" s="157" t="s">
        <v>396</v>
      </c>
      <c r="B79" s="162" t="s">
        <v>241</v>
      </c>
      <c r="C79" s="84"/>
      <c r="D79" s="209"/>
      <c r="E79" s="209">
        <f t="shared" si="1"/>
        <v>0</v>
      </c>
      <c r="F79" s="209" t="e">
        <f t="shared" si="0"/>
        <v>#DIV/0!</v>
      </c>
      <c r="G79" s="270"/>
      <c r="H79" s="270"/>
      <c r="I79" s="270"/>
    </row>
    <row r="80" spans="1:9" ht="37.5">
      <c r="A80" s="163" t="s">
        <v>341</v>
      </c>
      <c r="B80" s="164" t="s">
        <v>233</v>
      </c>
      <c r="C80" s="210">
        <f>SUM(C81:C95)+C97</f>
        <v>0</v>
      </c>
      <c r="D80" s="210">
        <f>SUM(D81:D95)+D97</f>
        <v>0</v>
      </c>
      <c r="E80" s="210">
        <f t="shared" si="1"/>
        <v>0</v>
      </c>
      <c r="F80" s="210" t="e">
        <f t="shared" si="0"/>
        <v>#DIV/0!</v>
      </c>
      <c r="G80" s="265"/>
      <c r="H80" s="265"/>
      <c r="I80" s="265"/>
    </row>
    <row r="81" spans="1:9" ht="18.75">
      <c r="A81" s="157" t="s">
        <v>103</v>
      </c>
      <c r="B81" s="135" t="s">
        <v>242</v>
      </c>
      <c r="C81" s="209"/>
      <c r="D81" s="209"/>
      <c r="E81" s="209">
        <f t="shared" si="1"/>
        <v>0</v>
      </c>
      <c r="F81" s="209" t="e">
        <f t="shared" si="0"/>
        <v>#DIV/0!</v>
      </c>
      <c r="G81" s="265"/>
      <c r="H81" s="265"/>
      <c r="I81" s="265"/>
    </row>
    <row r="82" spans="1:9" ht="18.75">
      <c r="A82" s="157" t="s">
        <v>104</v>
      </c>
      <c r="B82" s="135" t="s">
        <v>243</v>
      </c>
      <c r="C82" s="209"/>
      <c r="D82" s="209"/>
      <c r="E82" s="209">
        <f t="shared" si="1"/>
        <v>0</v>
      </c>
      <c r="F82" s="209" t="e">
        <f t="shared" si="0"/>
        <v>#DIV/0!</v>
      </c>
      <c r="G82" s="265"/>
      <c r="H82" s="265"/>
      <c r="I82" s="265"/>
    </row>
    <row r="83" spans="1:9" ht="18.75">
      <c r="A83" s="157" t="s">
        <v>105</v>
      </c>
      <c r="B83" s="135" t="s">
        <v>244</v>
      </c>
      <c r="C83" s="209"/>
      <c r="D83" s="209"/>
      <c r="E83" s="209">
        <f t="shared" si="1"/>
        <v>0</v>
      </c>
      <c r="F83" s="209" t="e">
        <f t="shared" si="0"/>
        <v>#DIV/0!</v>
      </c>
      <c r="G83" s="265"/>
      <c r="H83" s="265"/>
      <c r="I83" s="265"/>
    </row>
    <row r="84" spans="1:9" ht="18.75">
      <c r="A84" s="157" t="s">
        <v>106</v>
      </c>
      <c r="B84" s="135" t="s">
        <v>245</v>
      </c>
      <c r="C84" s="209"/>
      <c r="D84" s="209"/>
      <c r="E84" s="209">
        <f t="shared" si="1"/>
        <v>0</v>
      </c>
      <c r="F84" s="209" t="e">
        <f t="shared" si="0"/>
        <v>#DIV/0!</v>
      </c>
      <c r="G84" s="265"/>
      <c r="H84" s="265"/>
      <c r="I84" s="265"/>
    </row>
    <row r="85" spans="1:9" ht="75">
      <c r="A85" s="165" t="s">
        <v>107</v>
      </c>
      <c r="B85" s="135" t="s">
        <v>246</v>
      </c>
      <c r="C85" s="209"/>
      <c r="D85" s="209"/>
      <c r="E85" s="209">
        <f t="shared" si="1"/>
        <v>0</v>
      </c>
      <c r="F85" s="209" t="e">
        <f t="shared" si="0"/>
        <v>#DIV/0!</v>
      </c>
      <c r="G85" s="265"/>
      <c r="H85" s="265"/>
      <c r="I85" s="265"/>
    </row>
    <row r="86" spans="1:9" ht="75">
      <c r="A86" s="157" t="s">
        <v>108</v>
      </c>
      <c r="B86" s="135" t="s">
        <v>247</v>
      </c>
      <c r="C86" s="209"/>
      <c r="D86" s="209"/>
      <c r="E86" s="209">
        <f t="shared" si="1"/>
        <v>0</v>
      </c>
      <c r="F86" s="209" t="e">
        <f t="shared" si="0"/>
        <v>#DIV/0!</v>
      </c>
      <c r="G86" s="265"/>
      <c r="H86" s="265"/>
      <c r="I86" s="265"/>
    </row>
    <row r="87" spans="1:9" ht="56.25">
      <c r="A87" s="157" t="s">
        <v>109</v>
      </c>
      <c r="B87" s="135" t="s">
        <v>266</v>
      </c>
      <c r="C87" s="209"/>
      <c r="D87" s="209"/>
      <c r="E87" s="209">
        <f t="shared" si="1"/>
        <v>0</v>
      </c>
      <c r="F87" s="209" t="e">
        <f t="shared" si="0"/>
        <v>#DIV/0!</v>
      </c>
      <c r="G87" s="265"/>
      <c r="H87" s="265"/>
      <c r="I87" s="265"/>
    </row>
    <row r="88" spans="1:9" ht="37.5">
      <c r="A88" s="157" t="s">
        <v>110</v>
      </c>
      <c r="B88" s="135" t="s">
        <v>248</v>
      </c>
      <c r="C88" s="209"/>
      <c r="D88" s="209"/>
      <c r="E88" s="209">
        <f t="shared" si="1"/>
        <v>0</v>
      </c>
      <c r="F88" s="209" t="e">
        <f t="shared" si="0"/>
        <v>#DIV/0!</v>
      </c>
      <c r="G88" s="265"/>
      <c r="H88" s="265"/>
      <c r="I88" s="265"/>
    </row>
    <row r="89" spans="1:9" ht="18.75">
      <c r="A89" s="157" t="s">
        <v>111</v>
      </c>
      <c r="B89" s="135" t="s">
        <v>249</v>
      </c>
      <c r="C89" s="209"/>
      <c r="D89" s="209"/>
      <c r="E89" s="209">
        <f t="shared" si="1"/>
        <v>0</v>
      </c>
      <c r="F89" s="209" t="e">
        <f t="shared" si="0"/>
        <v>#DIV/0!</v>
      </c>
      <c r="G89" s="265"/>
      <c r="H89" s="265"/>
      <c r="I89" s="265"/>
    </row>
    <row r="90" spans="1:9" ht="37.5">
      <c r="A90" s="157" t="s">
        <v>112</v>
      </c>
      <c r="B90" s="135" t="s">
        <v>250</v>
      </c>
      <c r="C90" s="209"/>
      <c r="D90" s="209"/>
      <c r="E90" s="209">
        <f t="shared" si="1"/>
        <v>0</v>
      </c>
      <c r="F90" s="209" t="e">
        <f t="shared" si="0"/>
        <v>#DIV/0!</v>
      </c>
      <c r="G90" s="265"/>
      <c r="H90" s="265"/>
      <c r="I90" s="265"/>
    </row>
    <row r="91" spans="1:9" ht="18.75">
      <c r="A91" s="157" t="s">
        <v>113</v>
      </c>
      <c r="B91" s="135" t="s">
        <v>251</v>
      </c>
      <c r="C91" s="209"/>
      <c r="D91" s="209"/>
      <c r="E91" s="209">
        <f t="shared" si="1"/>
        <v>0</v>
      </c>
      <c r="F91" s="209" t="e">
        <f t="shared" si="0"/>
        <v>#DIV/0!</v>
      </c>
      <c r="G91" s="265"/>
      <c r="H91" s="265"/>
      <c r="I91" s="265"/>
    </row>
    <row r="92" spans="1:9" ht="18.75">
      <c r="A92" s="157" t="s">
        <v>114</v>
      </c>
      <c r="B92" s="135" t="s">
        <v>252</v>
      </c>
      <c r="C92" s="209"/>
      <c r="D92" s="209"/>
      <c r="E92" s="209">
        <f t="shared" si="1"/>
        <v>0</v>
      </c>
      <c r="F92" s="209" t="e">
        <f t="shared" si="0"/>
        <v>#DIV/0!</v>
      </c>
      <c r="G92" s="265"/>
      <c r="H92" s="265"/>
      <c r="I92" s="265"/>
    </row>
    <row r="93" spans="1:9" ht="37.5">
      <c r="A93" s="157" t="s">
        <v>115</v>
      </c>
      <c r="B93" s="135" t="s">
        <v>253</v>
      </c>
      <c r="C93" s="209"/>
      <c r="D93" s="209"/>
      <c r="E93" s="209">
        <f t="shared" si="1"/>
        <v>0</v>
      </c>
      <c r="F93" s="209" t="e">
        <f t="shared" si="0"/>
        <v>#DIV/0!</v>
      </c>
      <c r="G93" s="265"/>
      <c r="H93" s="265"/>
      <c r="I93" s="265"/>
    </row>
    <row r="94" spans="1:9" ht="37.5">
      <c r="A94" s="157" t="s">
        <v>116</v>
      </c>
      <c r="B94" s="135" t="s">
        <v>254</v>
      </c>
      <c r="C94" s="209"/>
      <c r="D94" s="209"/>
      <c r="E94" s="209">
        <f t="shared" si="1"/>
        <v>0</v>
      </c>
      <c r="F94" s="209" t="e">
        <f t="shared" si="0"/>
        <v>#DIV/0!</v>
      </c>
      <c r="G94" s="265"/>
      <c r="H94" s="265"/>
      <c r="I94" s="265"/>
    </row>
    <row r="95" spans="1:9" ht="75">
      <c r="A95" s="166" t="s">
        <v>342</v>
      </c>
      <c r="B95" s="135" t="s">
        <v>255</v>
      </c>
      <c r="C95" s="209"/>
      <c r="D95" s="209"/>
      <c r="E95" s="209">
        <f t="shared" si="1"/>
        <v>0</v>
      </c>
      <c r="F95" s="209" t="e">
        <f t="shared" si="0"/>
        <v>#DIV/0!</v>
      </c>
      <c r="G95" s="265"/>
      <c r="H95" s="265"/>
      <c r="I95" s="265"/>
    </row>
    <row r="96" spans="1:9" ht="37.5">
      <c r="A96" s="165" t="s">
        <v>117</v>
      </c>
      <c r="B96" s="135" t="s">
        <v>256</v>
      </c>
      <c r="C96" s="209"/>
      <c r="D96" s="209"/>
      <c r="E96" s="209">
        <f t="shared" si="1"/>
        <v>0</v>
      </c>
      <c r="F96" s="209" t="e">
        <f t="shared" si="0"/>
        <v>#DIV/0!</v>
      </c>
      <c r="G96" s="265"/>
      <c r="H96" s="265"/>
      <c r="I96" s="265"/>
    </row>
    <row r="97" spans="1:9" ht="37.5">
      <c r="A97" s="157" t="s">
        <v>381</v>
      </c>
      <c r="B97" s="135" t="s">
        <v>257</v>
      </c>
      <c r="C97" s="209"/>
      <c r="D97" s="209"/>
      <c r="E97" s="209">
        <f t="shared" si="1"/>
        <v>0</v>
      </c>
      <c r="F97" s="209" t="e">
        <f t="shared" si="0"/>
        <v>#DIV/0!</v>
      </c>
      <c r="G97" s="265"/>
      <c r="H97" s="265"/>
      <c r="I97" s="265"/>
    </row>
    <row r="98" spans="1:9" ht="37.5">
      <c r="A98" s="163" t="s">
        <v>301</v>
      </c>
      <c r="B98" s="167" t="s">
        <v>29</v>
      </c>
      <c r="C98" s="210">
        <f>SUM(C99:C100)</f>
        <v>0</v>
      </c>
      <c r="D98" s="210">
        <f>SUM(D99:D100)</f>
        <v>0</v>
      </c>
      <c r="E98" s="210">
        <f t="shared" si="1"/>
        <v>0</v>
      </c>
      <c r="F98" s="210" t="e">
        <f t="shared" si="0"/>
        <v>#DIV/0!</v>
      </c>
      <c r="G98" s="265"/>
      <c r="H98" s="265"/>
      <c r="I98" s="265"/>
    </row>
    <row r="99" spans="1:9" ht="21" customHeight="1">
      <c r="A99" s="168" t="s">
        <v>302</v>
      </c>
      <c r="B99" s="81" t="s">
        <v>168</v>
      </c>
      <c r="C99" s="209"/>
      <c r="D99" s="209"/>
      <c r="E99" s="209">
        <f t="shared" si="1"/>
        <v>0</v>
      </c>
      <c r="F99" s="209" t="e">
        <f t="shared" si="0"/>
        <v>#DIV/0!</v>
      </c>
      <c r="G99" s="265"/>
      <c r="H99" s="265"/>
      <c r="I99" s="265"/>
    </row>
    <row r="100" spans="1:9" ht="37.5">
      <c r="A100" s="168" t="s">
        <v>397</v>
      </c>
      <c r="B100" s="73" t="s">
        <v>190</v>
      </c>
      <c r="C100" s="209"/>
      <c r="D100" s="209"/>
      <c r="E100" s="209">
        <f t="shared" si="1"/>
        <v>0</v>
      </c>
      <c r="F100" s="209" t="e">
        <f t="shared" si="0"/>
        <v>#DIV/0!</v>
      </c>
      <c r="G100" s="265"/>
      <c r="H100" s="265"/>
      <c r="I100" s="265"/>
    </row>
    <row r="101" spans="1:9" ht="37.5">
      <c r="A101" s="169" t="s">
        <v>343</v>
      </c>
      <c r="B101" s="161" t="s">
        <v>31</v>
      </c>
      <c r="C101" s="210">
        <f>SUM(C102:C105)</f>
        <v>0</v>
      </c>
      <c r="D101" s="210">
        <f>SUM(D102:D105)</f>
        <v>0</v>
      </c>
      <c r="E101" s="210">
        <f t="shared" si="1"/>
        <v>0</v>
      </c>
      <c r="F101" s="210" t="e">
        <f t="shared" si="0"/>
        <v>#DIV/0!</v>
      </c>
      <c r="G101" s="265"/>
      <c r="H101" s="265"/>
      <c r="I101" s="265"/>
    </row>
    <row r="102" spans="1:9" ht="24" customHeight="1">
      <c r="A102" s="170" t="s">
        <v>303</v>
      </c>
      <c r="B102" s="80" t="s">
        <v>258</v>
      </c>
      <c r="C102" s="209"/>
      <c r="D102" s="209"/>
      <c r="E102" s="209">
        <f>D102-C102</f>
        <v>0</v>
      </c>
      <c r="F102" s="209" t="e">
        <f>D102/C102*100</f>
        <v>#DIV/0!</v>
      </c>
      <c r="G102" s="270"/>
      <c r="H102" s="270"/>
      <c r="I102" s="270"/>
    </row>
    <row r="103" spans="1:9" ht="37.5">
      <c r="A103" s="165" t="s">
        <v>120</v>
      </c>
      <c r="B103" s="73" t="s">
        <v>259</v>
      </c>
      <c r="C103" s="209"/>
      <c r="D103" s="209"/>
      <c r="E103" s="209">
        <f t="shared" si="1"/>
        <v>0</v>
      </c>
      <c r="F103" s="209" t="e">
        <f t="shared" si="0"/>
        <v>#DIV/0!</v>
      </c>
      <c r="G103" s="265"/>
      <c r="H103" s="265"/>
      <c r="I103" s="265"/>
    </row>
    <row r="104" spans="1:9" ht="37.5">
      <c r="A104" s="170" t="s">
        <v>191</v>
      </c>
      <c r="B104" s="135" t="s">
        <v>260</v>
      </c>
      <c r="C104" s="209"/>
      <c r="D104" s="209"/>
      <c r="E104" s="209">
        <f t="shared" si="1"/>
        <v>0</v>
      </c>
      <c r="F104" s="209" t="e">
        <f t="shared" si="0"/>
        <v>#DIV/0!</v>
      </c>
      <c r="G104" s="270"/>
      <c r="H104" s="270"/>
      <c r="I104" s="270"/>
    </row>
    <row r="105" spans="1:9" ht="37.5">
      <c r="A105" s="165" t="s">
        <v>398</v>
      </c>
      <c r="B105" s="162" t="s">
        <v>261</v>
      </c>
      <c r="C105" s="209"/>
      <c r="D105" s="209"/>
      <c r="E105" s="209">
        <f t="shared" si="1"/>
        <v>0</v>
      </c>
      <c r="F105" s="209" t="e">
        <f t="shared" si="0"/>
        <v>#DIV/0!</v>
      </c>
      <c r="G105" s="265"/>
      <c r="H105" s="265"/>
      <c r="I105" s="265"/>
    </row>
    <row r="106" spans="1:9" ht="23.25" customHeight="1">
      <c r="A106" s="165" t="s">
        <v>399</v>
      </c>
      <c r="B106" s="171" t="s">
        <v>43</v>
      </c>
      <c r="C106" s="209"/>
      <c r="D106" s="209"/>
      <c r="E106" s="209">
        <f t="shared" si="1"/>
        <v>0</v>
      </c>
      <c r="F106" s="209" t="e">
        <f t="shared" si="0"/>
        <v>#DIV/0!</v>
      </c>
      <c r="G106" s="265"/>
      <c r="H106" s="265"/>
      <c r="I106" s="265"/>
    </row>
    <row r="107" spans="1:9" ht="37.5">
      <c r="A107" s="165" t="s">
        <v>400</v>
      </c>
      <c r="B107" s="171" t="s">
        <v>44</v>
      </c>
      <c r="C107" s="209"/>
      <c r="D107" s="209"/>
      <c r="E107" s="209">
        <f t="shared" si="1"/>
        <v>0</v>
      </c>
      <c r="F107" s="209" t="e">
        <f t="shared" si="0"/>
        <v>#DIV/0!</v>
      </c>
      <c r="G107" s="265"/>
      <c r="H107" s="265"/>
      <c r="I107" s="265"/>
    </row>
    <row r="108" spans="1:9" ht="20.25" customHeight="1">
      <c r="A108" s="165" t="s">
        <v>401</v>
      </c>
      <c r="B108" s="172" t="s">
        <v>45</v>
      </c>
      <c r="C108" s="209"/>
      <c r="D108" s="209"/>
      <c r="E108" s="209">
        <f t="shared" si="1"/>
        <v>0</v>
      </c>
      <c r="F108" s="209" t="e">
        <f t="shared" si="0"/>
        <v>#DIV/0!</v>
      </c>
      <c r="G108" s="265"/>
      <c r="H108" s="265"/>
      <c r="I108" s="265"/>
    </row>
    <row r="109" spans="1:9" ht="37.5">
      <c r="A109" s="170" t="s">
        <v>323</v>
      </c>
      <c r="B109" s="171" t="s">
        <v>10</v>
      </c>
      <c r="C109" s="209"/>
      <c r="D109" s="209"/>
      <c r="E109" s="209">
        <f t="shared" si="1"/>
        <v>0</v>
      </c>
      <c r="F109" s="209" t="e">
        <f t="shared" si="0"/>
        <v>#DIV/0!</v>
      </c>
      <c r="G109" s="270"/>
      <c r="H109" s="270"/>
      <c r="I109" s="270"/>
    </row>
    <row r="110" spans="1:9" ht="22.5" customHeight="1">
      <c r="A110" s="165" t="s">
        <v>402</v>
      </c>
      <c r="B110" s="171" t="s">
        <v>60</v>
      </c>
      <c r="C110" s="209"/>
      <c r="D110" s="209"/>
      <c r="E110" s="209">
        <f t="shared" si="1"/>
        <v>0</v>
      </c>
      <c r="F110" s="209" t="e">
        <f t="shared" si="0"/>
        <v>#DIV/0!</v>
      </c>
      <c r="G110" s="265"/>
      <c r="H110" s="265"/>
      <c r="I110" s="265"/>
    </row>
    <row r="111" spans="1:9" ht="37.5">
      <c r="A111" s="165" t="s">
        <v>403</v>
      </c>
      <c r="B111" s="172" t="s">
        <v>66</v>
      </c>
      <c r="C111" s="209"/>
      <c r="D111" s="209"/>
      <c r="E111" s="209">
        <f t="shared" si="1"/>
        <v>0</v>
      </c>
      <c r="F111" s="209" t="e">
        <f t="shared" si="0"/>
        <v>#DIV/0!</v>
      </c>
      <c r="G111" s="265"/>
      <c r="H111" s="265"/>
      <c r="I111" s="265"/>
    </row>
    <row r="112" spans="1:9" ht="21" customHeight="1">
      <c r="A112" s="165" t="s">
        <v>404</v>
      </c>
      <c r="B112" s="162" t="s">
        <v>235</v>
      </c>
      <c r="C112" s="209"/>
      <c r="D112" s="209"/>
      <c r="E112" s="209">
        <f t="shared" si="1"/>
        <v>0</v>
      </c>
      <c r="F112" s="209" t="e">
        <f t="shared" si="0"/>
        <v>#DIV/0!</v>
      </c>
      <c r="G112" s="265"/>
      <c r="H112" s="265"/>
      <c r="I112" s="265"/>
    </row>
    <row r="113" spans="1:9" ht="21.75" customHeight="1">
      <c r="A113" s="165" t="s">
        <v>405</v>
      </c>
      <c r="B113" s="162" t="s">
        <v>239</v>
      </c>
      <c r="C113" s="209"/>
      <c r="D113" s="209"/>
      <c r="E113" s="209">
        <f t="shared" si="1"/>
        <v>0</v>
      </c>
      <c r="F113" s="209" t="e">
        <f t="shared" si="0"/>
        <v>#DIV/0!</v>
      </c>
      <c r="G113" s="265"/>
      <c r="H113" s="265"/>
      <c r="I113" s="265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B17" sqref="B17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7"/>
      <c r="M1" s="287"/>
      <c r="N1" s="287"/>
      <c r="O1" s="109"/>
      <c r="P1" s="287" t="s">
        <v>415</v>
      </c>
      <c r="Q1" s="287"/>
      <c r="R1" s="287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7" t="s">
        <v>369</v>
      </c>
      <c r="Q2" s="287"/>
      <c r="R2" s="287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8" t="s">
        <v>123</v>
      </c>
      <c r="B6" s="288" t="s">
        <v>124</v>
      </c>
      <c r="C6" s="288"/>
      <c r="D6" s="288"/>
      <c r="E6" s="272" t="s">
        <v>262</v>
      </c>
      <c r="F6" s="272" t="s">
        <v>125</v>
      </c>
      <c r="G6" s="272"/>
      <c r="H6" s="272"/>
      <c r="I6" s="272"/>
      <c r="J6" s="272"/>
      <c r="K6" s="272"/>
      <c r="L6" s="272" t="s">
        <v>304</v>
      </c>
      <c r="M6" s="272"/>
      <c r="N6" s="270" t="s">
        <v>321</v>
      </c>
      <c r="O6" s="270"/>
      <c r="P6" s="270"/>
      <c r="Q6" s="270"/>
      <c r="R6" s="270"/>
      <c r="S6" s="109"/>
    </row>
    <row r="7" spans="1:19" ht="75.75" customHeight="1">
      <c r="A7" s="288"/>
      <c r="B7" s="288"/>
      <c r="C7" s="288"/>
      <c r="D7" s="288"/>
      <c r="E7" s="272"/>
      <c r="F7" s="272"/>
      <c r="G7" s="272"/>
      <c r="H7" s="272"/>
      <c r="I7" s="272"/>
      <c r="J7" s="272"/>
      <c r="K7" s="272"/>
      <c r="L7" s="272"/>
      <c r="M7" s="272"/>
      <c r="N7" s="151" t="s">
        <v>305</v>
      </c>
      <c r="O7" s="151" t="s">
        <v>306</v>
      </c>
      <c r="P7" s="151" t="s">
        <v>106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88">
        <v>2</v>
      </c>
      <c r="C8" s="288"/>
      <c r="D8" s="288"/>
      <c r="E8" s="151">
        <v>3</v>
      </c>
      <c r="F8" s="272">
        <v>4</v>
      </c>
      <c r="G8" s="272"/>
      <c r="H8" s="272"/>
      <c r="I8" s="272"/>
      <c r="J8" s="272"/>
      <c r="K8" s="272"/>
      <c r="L8" s="272">
        <v>5</v>
      </c>
      <c r="M8" s="272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8"/>
      <c r="C9" s="288"/>
      <c r="D9" s="288"/>
      <c r="E9" s="151"/>
      <c r="F9" s="270"/>
      <c r="G9" s="270"/>
      <c r="H9" s="270"/>
      <c r="I9" s="270"/>
      <c r="J9" s="270"/>
      <c r="K9" s="270"/>
      <c r="L9" s="290">
        <f>SUM(N9:R9)</f>
        <v>0</v>
      </c>
      <c r="M9" s="290"/>
      <c r="N9" s="194"/>
      <c r="O9" s="194"/>
      <c r="P9" s="194"/>
      <c r="Q9" s="194"/>
      <c r="R9" s="194"/>
      <c r="S9" s="109"/>
    </row>
    <row r="10" spans="1:19" ht="18.75">
      <c r="A10" s="157"/>
      <c r="B10" s="288"/>
      <c r="C10" s="288"/>
      <c r="D10" s="288"/>
      <c r="E10" s="151"/>
      <c r="F10" s="270"/>
      <c r="G10" s="270"/>
      <c r="H10" s="270"/>
      <c r="I10" s="270"/>
      <c r="J10" s="270"/>
      <c r="K10" s="270"/>
      <c r="L10" s="290">
        <f>SUM(N10:R10)</f>
        <v>0</v>
      </c>
      <c r="M10" s="290"/>
      <c r="N10" s="194"/>
      <c r="O10" s="194"/>
      <c r="P10" s="194"/>
      <c r="Q10" s="194"/>
      <c r="R10" s="194"/>
      <c r="S10" s="109"/>
    </row>
    <row r="11" spans="1:19" ht="18.75">
      <c r="A11" s="157"/>
      <c r="B11" s="288"/>
      <c r="C11" s="288"/>
      <c r="D11" s="288"/>
      <c r="E11" s="151"/>
      <c r="F11" s="270"/>
      <c r="G11" s="270"/>
      <c r="H11" s="270"/>
      <c r="I11" s="270"/>
      <c r="J11" s="270"/>
      <c r="K11" s="270"/>
      <c r="L11" s="290">
        <f>SUM(N11:R11)</f>
        <v>0</v>
      </c>
      <c r="M11" s="290"/>
      <c r="N11" s="194"/>
      <c r="O11" s="194"/>
      <c r="P11" s="194"/>
      <c r="Q11" s="194"/>
      <c r="R11" s="194"/>
      <c r="S11" s="109"/>
    </row>
    <row r="12" spans="1:19" ht="18.75">
      <c r="A12" s="157"/>
      <c r="B12" s="288"/>
      <c r="C12" s="288"/>
      <c r="D12" s="288"/>
      <c r="E12" s="151"/>
      <c r="F12" s="270"/>
      <c r="G12" s="270"/>
      <c r="H12" s="270"/>
      <c r="I12" s="270"/>
      <c r="J12" s="270"/>
      <c r="K12" s="270"/>
      <c r="L12" s="290"/>
      <c r="M12" s="290"/>
      <c r="N12" s="194"/>
      <c r="O12" s="194"/>
      <c r="P12" s="194"/>
      <c r="Q12" s="194"/>
      <c r="R12" s="194"/>
      <c r="S12" s="109"/>
    </row>
    <row r="13" spans="1:19" ht="16.5" customHeight="1">
      <c r="A13" s="294" t="s">
        <v>263</v>
      </c>
      <c r="B13" s="295"/>
      <c r="C13" s="295"/>
      <c r="D13" s="296"/>
      <c r="E13" s="149"/>
      <c r="F13" s="270"/>
      <c r="G13" s="270"/>
      <c r="H13" s="270"/>
      <c r="I13" s="270"/>
      <c r="J13" s="270"/>
      <c r="K13" s="270"/>
      <c r="L13" s="289">
        <f>SUM(N13:R13)</f>
        <v>0</v>
      </c>
      <c r="M13" s="289"/>
      <c r="N13" s="211">
        <f>SUM(N9:N11)</f>
        <v>0</v>
      </c>
      <c r="O13" s="211">
        <f>SUM(O9:O11)</f>
        <v>0</v>
      </c>
      <c r="P13" s="211">
        <f>SUM(P9:P11)</f>
        <v>0</v>
      </c>
      <c r="Q13" s="211">
        <f>SUM(Q9:Q11)</f>
        <v>0</v>
      </c>
      <c r="R13" s="211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8" t="s">
        <v>123</v>
      </c>
      <c r="B25" s="238" t="s">
        <v>407</v>
      </c>
      <c r="C25" s="238" t="s">
        <v>145</v>
      </c>
      <c r="D25" s="238"/>
      <c r="E25" s="238"/>
      <c r="F25" s="238"/>
      <c r="G25" s="238" t="s">
        <v>159</v>
      </c>
      <c r="H25" s="238"/>
      <c r="I25" s="238"/>
      <c r="J25" s="238"/>
      <c r="K25" s="238" t="s">
        <v>408</v>
      </c>
      <c r="L25" s="238"/>
      <c r="M25" s="238"/>
      <c r="N25" s="238"/>
      <c r="O25" s="238" t="s">
        <v>263</v>
      </c>
      <c r="P25" s="238"/>
      <c r="Q25" s="238"/>
      <c r="R25" s="238"/>
      <c r="S25" s="43"/>
    </row>
    <row r="26" spans="1:19" s="37" customFormat="1" ht="35.25" customHeight="1">
      <c r="A26" s="288"/>
      <c r="B26" s="238"/>
      <c r="C26" s="80" t="s">
        <v>309</v>
      </c>
      <c r="D26" s="80" t="s">
        <v>139</v>
      </c>
      <c r="E26" s="81" t="s">
        <v>297</v>
      </c>
      <c r="F26" s="81" t="s">
        <v>298</v>
      </c>
      <c r="G26" s="80" t="s">
        <v>309</v>
      </c>
      <c r="H26" s="80" t="s">
        <v>139</v>
      </c>
      <c r="I26" s="81" t="s">
        <v>297</v>
      </c>
      <c r="J26" s="81" t="s">
        <v>298</v>
      </c>
      <c r="K26" s="80" t="s">
        <v>309</v>
      </c>
      <c r="L26" s="80" t="s">
        <v>139</v>
      </c>
      <c r="M26" s="81" t="s">
        <v>297</v>
      </c>
      <c r="N26" s="81" t="s">
        <v>298</v>
      </c>
      <c r="O26" s="80" t="s">
        <v>309</v>
      </c>
      <c r="P26" s="80" t="s">
        <v>139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93" t="s">
        <v>263</v>
      </c>
      <c r="B34" s="293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92" t="s">
        <v>228</v>
      </c>
      <c r="B35" s="292"/>
      <c r="C35" s="212" t="e">
        <f>C34/O34*100</f>
        <v>#DIV/0!</v>
      </c>
      <c r="D35" s="212" t="e">
        <f>D34/P34*100</f>
        <v>#DIV/0!</v>
      </c>
      <c r="E35" s="212"/>
      <c r="F35" s="212"/>
      <c r="G35" s="212" t="e">
        <f>G34/O34*100</f>
        <v>#DIV/0!</v>
      </c>
      <c r="H35" s="212" t="e">
        <f>H34/P34*100</f>
        <v>#DIV/0!</v>
      </c>
      <c r="I35" s="212"/>
      <c r="J35" s="212"/>
      <c r="K35" s="212" t="e">
        <f>K34/O34*100</f>
        <v>#DIV/0!</v>
      </c>
      <c r="L35" s="212" t="e">
        <f>L34/P34*100</f>
        <v>#DIV/0!</v>
      </c>
      <c r="M35" s="212"/>
      <c r="N35" s="212"/>
      <c r="O35" s="212" t="e">
        <f>C35+G35+K35</f>
        <v>#DIV/0!</v>
      </c>
      <c r="P35" s="212" t="e">
        <f>D35+H35+L35</f>
        <v>#DIV/0!</v>
      </c>
      <c r="Q35" s="212"/>
      <c r="R35" s="212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86" t="s">
        <v>310</v>
      </c>
      <c r="C39" s="286"/>
      <c r="D39" s="286"/>
      <c r="E39" s="286"/>
      <c r="F39" s="286"/>
      <c r="G39" s="286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91" t="s">
        <v>327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Діана Дудинська</cp:lastModifiedBy>
  <cp:lastPrinted>2023-10-05T11:03:44Z</cp:lastPrinted>
  <dcterms:created xsi:type="dcterms:W3CDTF">2003-03-13T16:00:22Z</dcterms:created>
  <dcterms:modified xsi:type="dcterms:W3CDTF">2024-04-12T09:32:15Z</dcterms:modified>
  <cp:category/>
  <cp:version/>
  <cp:contentType/>
  <cp:contentStatus/>
</cp:coreProperties>
</file>