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680" activeTab="2"/>
  </bookViews>
  <sheets>
    <sheet name="2022 (з 20.08.21)" sheetId="1" r:id="rId1"/>
    <sheet name="доходи" sheetId="4" r:id="rId2"/>
    <sheet name="План витрат" sheetId="2" r:id="rId3"/>
    <sheet name="План ЗП " sheetId="3" r:id="rId4"/>
  </sheets>
  <externalReferences>
    <externalReference r:id="rId5"/>
    <externalReference r:id="rId6"/>
    <externalReference r:id="rId7"/>
  </externalReferences>
  <definedNames>
    <definedName name="_xlnm._FilterDatabase" localSheetId="1" hidden="1">доходи!$A$6:$AM$38</definedName>
    <definedName name="_xlnm.Print_Area" localSheetId="0">'2022 (з 20.08.21)'!$A$1:$I$68</definedName>
    <definedName name="_xlnm.Print_Area" localSheetId="2">'План витрат'!$A$1:$Q$310</definedName>
    <definedName name="_xlnm.Print_Area" localSheetId="3">'План ЗП '!$A$2:$EH$20</definedName>
  </definedNames>
  <calcPr calcId="125725"/>
</workbook>
</file>

<file path=xl/calcChain.xml><?xml version="1.0" encoding="utf-8"?>
<calcChain xmlns="http://schemas.openxmlformats.org/spreadsheetml/2006/main">
  <c r="O11" i="3"/>
  <c r="Q11" s="1"/>
  <c r="O12"/>
  <c r="Q12" s="1"/>
  <c r="CC11" i="4"/>
  <c r="CB11"/>
  <c r="CA11"/>
  <c r="BZ11"/>
  <c r="BY11"/>
  <c r="BX11"/>
  <c r="BW11"/>
  <c r="BV11"/>
  <c r="BU11"/>
  <c r="BT11"/>
  <c r="BS11"/>
  <c r="BR11"/>
  <c r="D10" i="3"/>
  <c r="CC10" i="4"/>
  <c r="CB10"/>
  <c r="CA10"/>
  <c r="BZ10"/>
  <c r="BY10"/>
  <c r="BX10"/>
  <c r="BW10"/>
  <c r="BV10"/>
  <c r="BU10"/>
  <c r="BT10"/>
  <c r="BS10"/>
  <c r="BR10"/>
  <c r="BC8"/>
  <c r="Q256" i="2"/>
  <c r="P256"/>
  <c r="O256"/>
  <c r="N256"/>
  <c r="M256"/>
  <c r="L256"/>
  <c r="K256"/>
  <c r="J256"/>
  <c r="I256"/>
  <c r="H256"/>
  <c r="G256"/>
  <c r="F256"/>
  <c r="F197"/>
  <c r="F196"/>
  <c r="F195" s="1"/>
  <c r="Q186"/>
  <c r="P186"/>
  <c r="O186"/>
  <c r="N186"/>
  <c r="M186"/>
  <c r="L186"/>
  <c r="K186"/>
  <c r="J186"/>
  <c r="I186"/>
  <c r="H186"/>
  <c r="G186"/>
  <c r="F186"/>
  <c r="F125"/>
  <c r="F66"/>
  <c r="F65"/>
  <c r="F64" s="1"/>
  <c r="C44" i="1" l="1"/>
  <c r="E186" i="2"/>
  <c r="E185"/>
  <c r="E55"/>
  <c r="E54"/>
  <c r="E49"/>
  <c r="D18" i="1"/>
  <c r="C18"/>
  <c r="F19"/>
  <c r="AO7" i="4"/>
  <c r="H13" i="3"/>
  <c r="O13" s="1"/>
  <c r="Q13" s="1"/>
  <c r="E26" i="1"/>
  <c r="E50" i="2" l="1"/>
  <c r="E48"/>
  <c r="E15" l="1"/>
  <c r="G14"/>
  <c r="H14"/>
  <c r="I14"/>
  <c r="J14"/>
  <c r="K14"/>
  <c r="L14"/>
  <c r="M14"/>
  <c r="N14"/>
  <c r="O14"/>
  <c r="P14"/>
  <c r="Q14"/>
  <c r="F14"/>
  <c r="O10" i="3" l="1"/>
  <c r="C10"/>
  <c r="AB23" i="4" l="1"/>
  <c r="AC23"/>
  <c r="AD23"/>
  <c r="AF23"/>
  <c r="AG23"/>
  <c r="AH23"/>
  <c r="AJ23"/>
  <c r="AK23"/>
  <c r="AL23"/>
  <c r="AA24"/>
  <c r="BD27"/>
  <c r="BE27"/>
  <c r="BF27"/>
  <c r="BG27"/>
  <c r="BH27"/>
  <c r="BI27"/>
  <c r="BJ27"/>
  <c r="BK27"/>
  <c r="BL27"/>
  <c r="BM27"/>
  <c r="BN27"/>
  <c r="BC27"/>
  <c r="BD28"/>
  <c r="BE28"/>
  <c r="BF28"/>
  <c r="BG28"/>
  <c r="BH28"/>
  <c r="BI28"/>
  <c r="BJ28"/>
  <c r="BK28"/>
  <c r="BL28"/>
  <c r="BM28"/>
  <c r="BN28"/>
  <c r="BD29"/>
  <c r="BE29"/>
  <c r="BF29"/>
  <c r="BG29"/>
  <c r="BH29"/>
  <c r="BI29"/>
  <c r="BJ29"/>
  <c r="BK29"/>
  <c r="BL29"/>
  <c r="BM29"/>
  <c r="BN29"/>
  <c r="BC29"/>
  <c r="BC28"/>
  <c r="BD36" l="1"/>
  <c r="G13" i="2" s="1"/>
  <c r="BE36" i="4"/>
  <c r="H13" i="2" s="1"/>
  <c r="BF36" i="4"/>
  <c r="I13" i="2" s="1"/>
  <c r="BG36" i="4"/>
  <c r="J13" i="2" s="1"/>
  <c r="BH36" i="4"/>
  <c r="K13" i="2" s="1"/>
  <c r="BI36" i="4"/>
  <c r="L13" i="2" s="1"/>
  <c r="BJ36" i="4"/>
  <c r="M13" i="2" s="1"/>
  <c r="BK36" i="4"/>
  <c r="N13" i="2" s="1"/>
  <c r="BL36" i="4"/>
  <c r="O13" i="2" s="1"/>
  <c r="BM36" i="4"/>
  <c r="P13" i="2" s="1"/>
  <c r="BN36" i="4"/>
  <c r="Q13" i="2" s="1"/>
  <c r="BC36" i="4"/>
  <c r="F13" i="2" s="1"/>
  <c r="AA34" i="4" l="1"/>
  <c r="AE34"/>
  <c r="AI34"/>
  <c r="AM34"/>
  <c r="AA35"/>
  <c r="AE35"/>
  <c r="AI35"/>
  <c r="AM35"/>
  <c r="AA36"/>
  <c r="AE36"/>
  <c r="AI36"/>
  <c r="AM36"/>
  <c r="AA37"/>
  <c r="AE37"/>
  <c r="AI37"/>
  <c r="AM37"/>
  <c r="AM33"/>
  <c r="AI33"/>
  <c r="AE33"/>
  <c r="AA33"/>
  <c r="AA29"/>
  <c r="AE29"/>
  <c r="AI29"/>
  <c r="AM29"/>
  <c r="AA28"/>
  <c r="AE28"/>
  <c r="AI28"/>
  <c r="AM28"/>
  <c r="G27"/>
  <c r="H27"/>
  <c r="I27"/>
  <c r="K27"/>
  <c r="L27"/>
  <c r="M27"/>
  <c r="O27"/>
  <c r="P27"/>
  <c r="Q27"/>
  <c r="S27"/>
  <c r="U27"/>
  <c r="BO28"/>
  <c r="BO29"/>
  <c r="BA28"/>
  <c r="BA29"/>
  <c r="F28" l="1"/>
  <c r="F29"/>
  <c r="AA38"/>
  <c r="AI8"/>
  <c r="AM8"/>
  <c r="AE8"/>
  <c r="BA8"/>
  <c r="AA8" l="1"/>
  <c r="D35" i="1"/>
  <c r="F8" i="4" l="1"/>
  <c r="E18" i="1"/>
  <c r="C39" l="1"/>
  <c r="C40" s="1"/>
  <c r="BE30" i="4" l="1"/>
  <c r="BD32" l="1"/>
  <c r="BE32"/>
  <c r="BF32"/>
  <c r="BG32"/>
  <c r="BH32"/>
  <c r="BI32"/>
  <c r="BJ32"/>
  <c r="BK32"/>
  <c r="BL32"/>
  <c r="BM32"/>
  <c r="BN32"/>
  <c r="BD33"/>
  <c r="G10" i="2" s="1"/>
  <c r="BE33" i="4"/>
  <c r="H10" i="2" s="1"/>
  <c r="BF33" i="4"/>
  <c r="I10" i="2" s="1"/>
  <c r="BG33" i="4"/>
  <c r="J10" i="2" s="1"/>
  <c r="BH33" i="4"/>
  <c r="K10" i="2" s="1"/>
  <c r="BI33" i="4"/>
  <c r="L10" i="2" s="1"/>
  <c r="BJ33" i="4"/>
  <c r="M10" i="2" s="1"/>
  <c r="BK33" i="4"/>
  <c r="N10" i="2" s="1"/>
  <c r="BL33" i="4"/>
  <c r="O10" i="2" s="1"/>
  <c r="BM33" i="4"/>
  <c r="P10" i="2" s="1"/>
  <c r="BN33" i="4"/>
  <c r="Q10" i="2" s="1"/>
  <c r="BD34" i="4"/>
  <c r="G11" i="2" s="1"/>
  <c r="BE34" i="4"/>
  <c r="H11" i="2" s="1"/>
  <c r="BF34" i="4"/>
  <c r="I11" i="2" s="1"/>
  <c r="BG34" i="4"/>
  <c r="J11" i="2" s="1"/>
  <c r="BH34" i="4"/>
  <c r="K11" i="2" s="1"/>
  <c r="BI34" i="4"/>
  <c r="L11" i="2" s="1"/>
  <c r="BJ34" i="4"/>
  <c r="M11" i="2" s="1"/>
  <c r="BK34" i="4"/>
  <c r="N11" i="2" s="1"/>
  <c r="BL34" i="4"/>
  <c r="O11" i="2" s="1"/>
  <c r="BM34" i="4"/>
  <c r="P11" i="2" s="1"/>
  <c r="BN34" i="4"/>
  <c r="Q11" i="2" s="1"/>
  <c r="BD35" i="4"/>
  <c r="G12" i="2" s="1"/>
  <c r="BE35" i="4"/>
  <c r="H12" i="2" s="1"/>
  <c r="BF35" i="4"/>
  <c r="I12" i="2" s="1"/>
  <c r="BG35" i="4"/>
  <c r="J12" i="2" s="1"/>
  <c r="BH35" i="4"/>
  <c r="K12" i="2" s="1"/>
  <c r="BI35" i="4"/>
  <c r="L12" i="2" s="1"/>
  <c r="BJ35" i="4"/>
  <c r="M12" i="2" s="1"/>
  <c r="BK35" i="4"/>
  <c r="N12" i="2" s="1"/>
  <c r="BL35" i="4"/>
  <c r="O12" i="2" s="1"/>
  <c r="BM35" i="4"/>
  <c r="P12" i="2" s="1"/>
  <c r="BN35" i="4"/>
  <c r="Q12" i="2" s="1"/>
  <c r="BC33" i="4"/>
  <c r="F10" i="2" s="1"/>
  <c r="BC34" i="4"/>
  <c r="F11" i="2" s="1"/>
  <c r="BC35" i="4"/>
  <c r="F12" i="2" s="1"/>
  <c r="BC32" i="4"/>
  <c r="BO32" s="1"/>
  <c r="W39"/>
  <c r="G39"/>
  <c r="E39"/>
  <c r="AM38"/>
  <c r="AL38"/>
  <c r="AK38"/>
  <c r="AJ38"/>
  <c r="AI38"/>
  <c r="AH38"/>
  <c r="AG38"/>
  <c r="AF38"/>
  <c r="AE38"/>
  <c r="AD38"/>
  <c r="AC38"/>
  <c r="AB38"/>
  <c r="W38"/>
  <c r="E38" s="1"/>
  <c r="G38"/>
  <c r="F38"/>
  <c r="BA37"/>
  <c r="W37"/>
  <c r="E37" s="1"/>
  <c r="G37"/>
  <c r="F37"/>
  <c r="BO36"/>
  <c r="W36"/>
  <c r="E36" s="1"/>
  <c r="G36"/>
  <c r="F36"/>
  <c r="BA35"/>
  <c r="W35"/>
  <c r="E35" s="1"/>
  <c r="G35"/>
  <c r="F35"/>
  <c r="BA34"/>
  <c r="W34"/>
  <c r="E34" s="1"/>
  <c r="G34"/>
  <c r="F34"/>
  <c r="BA33"/>
  <c r="W33"/>
  <c r="E33" s="1"/>
  <c r="G33"/>
  <c r="F33"/>
  <c r="W32"/>
  <c r="G32"/>
  <c r="E32"/>
  <c r="BN30"/>
  <c r="BM30"/>
  <c r="BL30"/>
  <c r="BK30"/>
  <c r="BJ30"/>
  <c r="BI30"/>
  <c r="BH30"/>
  <c r="BG30"/>
  <c r="BF30"/>
  <c r="BD30"/>
  <c r="W30"/>
  <c r="G30"/>
  <c r="Y27"/>
  <c r="Y23" s="1"/>
  <c r="Y31" s="1"/>
  <c r="W27"/>
  <c r="BA27"/>
  <c r="T27" s="1"/>
  <c r="T23" s="1"/>
  <c r="T31" s="1"/>
  <c r="AM27"/>
  <c r="R27" s="1"/>
  <c r="AI27"/>
  <c r="AE27"/>
  <c r="AA27"/>
  <c r="BN26"/>
  <c r="BM26"/>
  <c r="BL26"/>
  <c r="BK26"/>
  <c r="BJ26"/>
  <c r="BI26"/>
  <c r="BH26"/>
  <c r="BG26"/>
  <c r="BF26"/>
  <c r="BE26"/>
  <c r="BD26"/>
  <c r="BC26"/>
  <c r="AM26"/>
  <c r="AI26"/>
  <c r="AE26"/>
  <c r="AA26"/>
  <c r="W26"/>
  <c r="G26"/>
  <c r="BN25"/>
  <c r="BM25"/>
  <c r="BL25"/>
  <c r="BK25"/>
  <c r="BJ25"/>
  <c r="BI25"/>
  <c r="BH25"/>
  <c r="BG25"/>
  <c r="BF25"/>
  <c r="BE25"/>
  <c r="BD25"/>
  <c r="BA25"/>
  <c r="AM25"/>
  <c r="AI25"/>
  <c r="AE25"/>
  <c r="AA25"/>
  <c r="W25"/>
  <c r="G25"/>
  <c r="BN24"/>
  <c r="BM24"/>
  <c r="BL24"/>
  <c r="BK24"/>
  <c r="BJ24"/>
  <c r="BI24"/>
  <c r="BH24"/>
  <c r="BG24"/>
  <c r="BF24"/>
  <c r="BE24"/>
  <c r="BD24"/>
  <c r="BC24"/>
  <c r="AM24"/>
  <c r="AI24"/>
  <c r="AE24"/>
  <c r="W24"/>
  <c r="G24"/>
  <c r="G23" s="1"/>
  <c r="H23"/>
  <c r="AL31"/>
  <c r="AK31"/>
  <c r="AJ31"/>
  <c r="AH31"/>
  <c r="AH39" s="1"/>
  <c r="AG31"/>
  <c r="AF31"/>
  <c r="AF39" s="1"/>
  <c r="AD31"/>
  <c r="AC31"/>
  <c r="AB31"/>
  <c r="U23"/>
  <c r="U31" s="1"/>
  <c r="S23"/>
  <c r="S31" s="1"/>
  <c r="R23"/>
  <c r="R31" s="1"/>
  <c r="Q23"/>
  <c r="Q31" s="1"/>
  <c r="P23"/>
  <c r="P31" s="1"/>
  <c r="O23"/>
  <c r="O31" s="1"/>
  <c r="M23"/>
  <c r="M31" s="1"/>
  <c r="L23"/>
  <c r="L31" s="1"/>
  <c r="K23"/>
  <c r="K31" s="1"/>
  <c r="I23"/>
  <c r="I31" s="1"/>
  <c r="BN22"/>
  <c r="BM22"/>
  <c r="BL22"/>
  <c r="BK22"/>
  <c r="BJ22"/>
  <c r="BI22"/>
  <c r="BH22"/>
  <c r="BG22"/>
  <c r="BF22"/>
  <c r="BE22"/>
  <c r="BD22"/>
  <c r="BA22"/>
  <c r="AM22"/>
  <c r="AI22"/>
  <c r="AE22"/>
  <c r="AA22"/>
  <c r="W22"/>
  <c r="G22"/>
  <c r="BN21"/>
  <c r="BM21"/>
  <c r="BL21"/>
  <c r="BK21"/>
  <c r="BJ21"/>
  <c r="BI21"/>
  <c r="BH21"/>
  <c r="BG21"/>
  <c r="BF21"/>
  <c r="BE21"/>
  <c r="BD21"/>
  <c r="BC21"/>
  <c r="AM21"/>
  <c r="AI21"/>
  <c r="AE21"/>
  <c r="AA21"/>
  <c r="W21"/>
  <c r="G21"/>
  <c r="BN20"/>
  <c r="BM20"/>
  <c r="BL20"/>
  <c r="BK20"/>
  <c r="BJ20"/>
  <c r="BI20"/>
  <c r="BH20"/>
  <c r="BG20"/>
  <c r="BF20"/>
  <c r="BE20"/>
  <c r="BD20"/>
  <c r="BA20"/>
  <c r="AM20"/>
  <c r="AI20"/>
  <c r="AE20"/>
  <c r="AA20"/>
  <c r="W20"/>
  <c r="G20"/>
  <c r="BN19"/>
  <c r="Q41" i="2" s="1"/>
  <c r="BM19" i="4"/>
  <c r="P41" i="2" s="1"/>
  <c r="BL19" i="4"/>
  <c r="O41" i="2" s="1"/>
  <c r="BK19" i="4"/>
  <c r="N41" i="2" s="1"/>
  <c r="BJ19" i="4"/>
  <c r="M41" i="2" s="1"/>
  <c r="BI19" i="4"/>
  <c r="L41" i="2" s="1"/>
  <c r="BH19" i="4"/>
  <c r="K41" i="2" s="1"/>
  <c r="BG19" i="4"/>
  <c r="J41" i="2" s="1"/>
  <c r="BF19" i="4"/>
  <c r="I41" i="2" s="1"/>
  <c r="BE19" i="4"/>
  <c r="H41" i="2" s="1"/>
  <c r="BD19" i="4"/>
  <c r="G41" i="2" s="1"/>
  <c r="BC19" i="4"/>
  <c r="F41" i="2" s="1"/>
  <c r="AM19" i="4"/>
  <c r="AI19"/>
  <c r="AE19"/>
  <c r="AA19"/>
  <c r="W19"/>
  <c r="G19"/>
  <c r="BN18"/>
  <c r="BM18"/>
  <c r="BL18"/>
  <c r="BK18"/>
  <c r="BJ18"/>
  <c r="BI18"/>
  <c r="BH18"/>
  <c r="BG18"/>
  <c r="BF18"/>
  <c r="BE18"/>
  <c r="BD18"/>
  <c r="BA18"/>
  <c r="AM18"/>
  <c r="AI18"/>
  <c r="AE18"/>
  <c r="W18"/>
  <c r="G18"/>
  <c r="BN17"/>
  <c r="BM17"/>
  <c r="BL17"/>
  <c r="BK17"/>
  <c r="BJ17"/>
  <c r="BI17"/>
  <c r="BH17"/>
  <c r="BG17"/>
  <c r="BF17"/>
  <c r="BE17"/>
  <c r="BD17"/>
  <c r="BC17"/>
  <c r="W17"/>
  <c r="E17" s="1"/>
  <c r="G17"/>
  <c r="BN16"/>
  <c r="BM16"/>
  <c r="BL16"/>
  <c r="BK16"/>
  <c r="BJ16"/>
  <c r="BI16"/>
  <c r="BH16"/>
  <c r="BG16"/>
  <c r="BF16"/>
  <c r="BE16"/>
  <c r="BD16"/>
  <c r="BA16"/>
  <c r="AM16"/>
  <c r="AI16"/>
  <c r="AE16"/>
  <c r="W16"/>
  <c r="E16" s="1"/>
  <c r="G16"/>
  <c r="BN15"/>
  <c r="BM15"/>
  <c r="BL15"/>
  <c r="BK15"/>
  <c r="BJ15"/>
  <c r="BI15"/>
  <c r="BH15"/>
  <c r="BG15"/>
  <c r="BF15"/>
  <c r="BE15"/>
  <c r="BD15"/>
  <c r="BC15"/>
  <c r="AM15"/>
  <c r="AI15"/>
  <c r="AE15"/>
  <c r="AA15"/>
  <c r="W15"/>
  <c r="G15"/>
  <c r="E15"/>
  <c r="BN14"/>
  <c r="BM14"/>
  <c r="BL14"/>
  <c r="BK14"/>
  <c r="BJ14"/>
  <c r="BI14"/>
  <c r="BH14"/>
  <c r="BG14"/>
  <c r="BF14"/>
  <c r="BE14"/>
  <c r="BD14"/>
  <c r="BA14"/>
  <c r="AM14"/>
  <c r="AE14"/>
  <c r="W14"/>
  <c r="E14" s="1"/>
  <c r="G14"/>
  <c r="BN13"/>
  <c r="BM13"/>
  <c r="BL13"/>
  <c r="BK13"/>
  <c r="BJ13"/>
  <c r="BI13"/>
  <c r="BH13"/>
  <c r="BG13"/>
  <c r="BF13"/>
  <c r="BE13"/>
  <c r="BD13"/>
  <c r="BC13"/>
  <c r="AM13"/>
  <c r="AI13"/>
  <c r="AA13"/>
  <c r="W13"/>
  <c r="G13"/>
  <c r="E13"/>
  <c r="BN12"/>
  <c r="BM12"/>
  <c r="BL12"/>
  <c r="BK12"/>
  <c r="BJ12"/>
  <c r="BI12"/>
  <c r="BH12"/>
  <c r="BG12"/>
  <c r="BF12"/>
  <c r="BE12"/>
  <c r="BD12"/>
  <c r="BA12"/>
  <c r="AM12"/>
  <c r="AI12"/>
  <c r="AE12"/>
  <c r="W12"/>
  <c r="E12" s="1"/>
  <c r="G12"/>
  <c r="BN11"/>
  <c r="BM11"/>
  <c r="BL11"/>
  <c r="BK11"/>
  <c r="BI11"/>
  <c r="BH11"/>
  <c r="BG11"/>
  <c r="BE11"/>
  <c r="BD11"/>
  <c r="BC11"/>
  <c r="W11"/>
  <c r="G11"/>
  <c r="E11"/>
  <c r="BN10"/>
  <c r="BM10"/>
  <c r="BL10"/>
  <c r="BK10"/>
  <c r="BJ10"/>
  <c r="BI10"/>
  <c r="BH10"/>
  <c r="BG10"/>
  <c r="BF10"/>
  <c r="BE10"/>
  <c r="BD10"/>
  <c r="BA10"/>
  <c r="AM10"/>
  <c r="AI10"/>
  <c r="AE10"/>
  <c r="W10"/>
  <c r="G10"/>
  <c r="E10"/>
  <c r="BN9"/>
  <c r="BM9"/>
  <c r="BL9"/>
  <c r="BK9"/>
  <c r="BJ9"/>
  <c r="BI9"/>
  <c r="BH9"/>
  <c r="BG9"/>
  <c r="BF9"/>
  <c r="BE9"/>
  <c r="BD9"/>
  <c r="BC9"/>
  <c r="AI9"/>
  <c r="AA9"/>
  <c r="W9"/>
  <c r="G9"/>
  <c r="E9"/>
  <c r="BM8"/>
  <c r="BK8"/>
  <c r="BI8"/>
  <c r="BG8"/>
  <c r="BE8"/>
  <c r="BN8"/>
  <c r="BL8"/>
  <c r="BJ8"/>
  <c r="BH8"/>
  <c r="BF8"/>
  <c r="BD8"/>
  <c r="W8"/>
  <c r="G8"/>
  <c r="G31" s="1"/>
  <c r="E8"/>
  <c r="AQ7"/>
  <c r="AP7"/>
  <c r="AL7"/>
  <c r="AZ7" s="1"/>
  <c r="AK7"/>
  <c r="AY7" s="1"/>
  <c r="AJ7"/>
  <c r="AX7" s="1"/>
  <c r="AH7"/>
  <c r="AW7" s="1"/>
  <c r="AG7"/>
  <c r="AV7" s="1"/>
  <c r="AF7"/>
  <c r="AU7" s="1"/>
  <c r="AD7"/>
  <c r="AT7" s="1"/>
  <c r="AC7"/>
  <c r="AS7" s="1"/>
  <c r="AB7"/>
  <c r="AR7" s="1"/>
  <c r="W7"/>
  <c r="E7" s="1"/>
  <c r="G7"/>
  <c r="AT31" l="1"/>
  <c r="AT39" s="1"/>
  <c r="AV31"/>
  <c r="AV39" s="1"/>
  <c r="AX31"/>
  <c r="AX39" s="1"/>
  <c r="AZ31"/>
  <c r="AZ39" s="1"/>
  <c r="AP31"/>
  <c r="AP39" s="1"/>
  <c r="AO31"/>
  <c r="W23"/>
  <c r="AI23"/>
  <c r="AA23"/>
  <c r="AE17"/>
  <c r="BA30"/>
  <c r="AM17"/>
  <c r="BO34"/>
  <c r="AA17"/>
  <c r="AI17"/>
  <c r="AB39"/>
  <c r="AD39"/>
  <c r="AJ39"/>
  <c r="AL39"/>
  <c r="AE23"/>
  <c r="AM23"/>
  <c r="F20"/>
  <c r="F25"/>
  <c r="F27"/>
  <c r="F19"/>
  <c r="F21"/>
  <c r="F26"/>
  <c r="J27"/>
  <c r="J23" s="1"/>
  <c r="BN23" s="1"/>
  <c r="BO21"/>
  <c r="W31"/>
  <c r="E31" s="1"/>
  <c r="AA11"/>
  <c r="BF11" s="1"/>
  <c r="F24"/>
  <c r="AM11"/>
  <c r="F22"/>
  <c r="AE11"/>
  <c r="BJ11" s="1"/>
  <c r="BJ7"/>
  <c r="F15"/>
  <c r="BO15"/>
  <c r="BO17"/>
  <c r="BO19"/>
  <c r="N27"/>
  <c r="N23" s="1"/>
  <c r="N31" s="1"/>
  <c r="X27"/>
  <c r="X23" s="1"/>
  <c r="X31" s="1"/>
  <c r="AC39"/>
  <c r="AG39"/>
  <c r="AK39"/>
  <c r="BC38"/>
  <c r="BM38"/>
  <c r="BK38"/>
  <c r="BI38"/>
  <c r="BG38"/>
  <c r="BE38"/>
  <c r="BN38"/>
  <c r="BL38"/>
  <c r="BJ38"/>
  <c r="BH38"/>
  <c r="BF38"/>
  <c r="BD38"/>
  <c r="BO24"/>
  <c r="BO26"/>
  <c r="AI11"/>
  <c r="F11" s="1"/>
  <c r="BO8"/>
  <c r="BI7"/>
  <c r="AU31"/>
  <c r="AU39" s="1"/>
  <c r="BK7"/>
  <c r="AW31"/>
  <c r="AW39" s="1"/>
  <c r="BM7"/>
  <c r="AY31"/>
  <c r="AY39" s="1"/>
  <c r="AR31"/>
  <c r="AR39" s="1"/>
  <c r="BF7"/>
  <c r="BC7"/>
  <c r="BG7"/>
  <c r="AS31"/>
  <c r="AS39" s="1"/>
  <c r="BA7"/>
  <c r="BN7"/>
  <c r="BO35"/>
  <c r="BE7"/>
  <c r="AQ31"/>
  <c r="AQ39" s="1"/>
  <c r="BD7"/>
  <c r="BH7"/>
  <c r="BL7"/>
  <c r="BO9"/>
  <c r="BO11"/>
  <c r="BO13"/>
  <c r="BA38"/>
  <c r="BA9"/>
  <c r="BC10"/>
  <c r="BO10" s="1"/>
  <c r="BA11"/>
  <c r="BC12"/>
  <c r="BO12" s="1"/>
  <c r="BA13"/>
  <c r="BC14"/>
  <c r="BO14" s="1"/>
  <c r="BA15"/>
  <c r="BC16"/>
  <c r="BO16" s="1"/>
  <c r="BA17"/>
  <c r="BC18"/>
  <c r="BO18" s="1"/>
  <c r="BA19"/>
  <c r="BC20"/>
  <c r="BO20" s="1"/>
  <c r="BA21"/>
  <c r="BC22"/>
  <c r="BO22" s="1"/>
  <c r="BC23"/>
  <c r="BA24"/>
  <c r="BC25"/>
  <c r="BO25" s="1"/>
  <c r="BA26"/>
  <c r="BC30"/>
  <c r="BO30" s="1"/>
  <c r="BO33"/>
  <c r="BA36"/>
  <c r="BO37"/>
  <c r="AE9"/>
  <c r="AM9"/>
  <c r="AM7" s="1"/>
  <c r="AA10"/>
  <c r="F10" s="1"/>
  <c r="AA12"/>
  <c r="F12" s="1"/>
  <c r="AE13"/>
  <c r="F13" s="1"/>
  <c r="AA14"/>
  <c r="AI14"/>
  <c r="AA16"/>
  <c r="F16" s="1"/>
  <c r="AA18"/>
  <c r="F18" s="1"/>
  <c r="BF23"/>
  <c r="F23" l="1"/>
  <c r="BK23"/>
  <c r="BJ23"/>
  <c r="J31"/>
  <c r="BG23"/>
  <c r="F17"/>
  <c r="BL23"/>
  <c r="BH23"/>
  <c r="BH31" s="1"/>
  <c r="BD23"/>
  <c r="BM23"/>
  <c r="BM31" s="1"/>
  <c r="BI23"/>
  <c r="BE23"/>
  <c r="BE31" s="1"/>
  <c r="AA7"/>
  <c r="BN31"/>
  <c r="BL31"/>
  <c r="O9" i="2" s="1"/>
  <c r="BD31" i="4"/>
  <c r="G9" i="2" s="1"/>
  <c r="BC31" i="4"/>
  <c r="F9" i="2" s="1"/>
  <c r="BK31" i="4"/>
  <c r="BI31"/>
  <c r="L9" i="2" s="1"/>
  <c r="BJ31" i="4"/>
  <c r="BA31"/>
  <c r="BA39" s="1"/>
  <c r="BG31"/>
  <c r="BF31"/>
  <c r="I9" i="2" s="1"/>
  <c r="AA31" i="4"/>
  <c r="AA39" s="1"/>
  <c r="F16" i="1" s="1"/>
  <c r="BO38" i="4"/>
  <c r="BO27"/>
  <c r="V27"/>
  <c r="V23" s="1"/>
  <c r="V31" s="1"/>
  <c r="Z27"/>
  <c r="Z23" s="1"/>
  <c r="Z31" s="1"/>
  <c r="F14"/>
  <c r="F9"/>
  <c r="AE7"/>
  <c r="AM31"/>
  <c r="AM39" s="1"/>
  <c r="I16" i="1" s="1"/>
  <c r="I17" s="1"/>
  <c r="AE31" i="4"/>
  <c r="AE39" s="1"/>
  <c r="G16" i="1" s="1"/>
  <c r="AI31" i="4"/>
  <c r="AI39" s="1"/>
  <c r="H16" i="1" s="1"/>
  <c r="H17" s="1"/>
  <c r="AI7" i="4"/>
  <c r="BO7"/>
  <c r="J16" i="1" l="1"/>
  <c r="G17"/>
  <c r="G18" s="1"/>
  <c r="BD39" i="4"/>
  <c r="F17" i="1"/>
  <c r="BL39" i="4"/>
  <c r="BC39"/>
  <c r="BN39"/>
  <c r="Q9" i="2"/>
  <c r="BM39" i="4"/>
  <c r="P9" i="2"/>
  <c r="BK39" i="4"/>
  <c r="N9" i="2"/>
  <c r="BJ39" i="4"/>
  <c r="M9" i="2"/>
  <c r="BI39" i="4"/>
  <c r="BH39"/>
  <c r="K9" i="2"/>
  <c r="BG39" i="4"/>
  <c r="J9" i="2"/>
  <c r="BF39" i="4"/>
  <c r="BE39"/>
  <c r="H9" i="2"/>
  <c r="BO23" i="4"/>
  <c r="F31"/>
  <c r="BO31"/>
  <c r="BO39" s="1"/>
  <c r="F39"/>
  <c r="F7"/>
  <c r="H31"/>
  <c r="F18" i="1" l="1"/>
  <c r="J17"/>
  <c r="K17" s="1"/>
  <c r="N21" i="3"/>
  <c r="N20"/>
  <c r="N19"/>
  <c r="N18"/>
  <c r="N17"/>
  <c r="N16"/>
  <c r="N15"/>
  <c r="N14"/>
  <c r="F13"/>
  <c r="F10" s="1"/>
  <c r="E13"/>
  <c r="E10" s="1"/>
  <c r="DV10"/>
  <c r="DD10"/>
  <c r="DA10"/>
  <c r="CX10"/>
  <c r="CU10"/>
  <c r="CR10"/>
  <c r="CO10"/>
  <c r="CL10"/>
  <c r="CI10"/>
  <c r="CF10"/>
  <c r="BA10"/>
  <c r="AX10"/>
  <c r="AU10"/>
  <c r="AR10"/>
  <c r="AO10"/>
  <c r="AL10"/>
  <c r="AI10"/>
  <c r="AF10"/>
  <c r="AC10"/>
  <c r="Z10"/>
  <c r="W10"/>
  <c r="T10"/>
  <c r="R10"/>
  <c r="DD1"/>
  <c r="DA1"/>
  <c r="CX1"/>
  <c r="CU1"/>
  <c r="CR1"/>
  <c r="CO1"/>
  <c r="CL1"/>
  <c r="CI1"/>
  <c r="CF1"/>
  <c r="W1"/>
  <c r="T1"/>
  <c r="R1"/>
  <c r="BK10" l="1"/>
  <c r="BG10"/>
  <c r="BO10"/>
  <c r="BI10"/>
  <c r="BM10"/>
  <c r="BQ10"/>
  <c r="L10"/>
  <c r="N10"/>
  <c r="BH10"/>
  <c r="BJ10"/>
  <c r="BL10"/>
  <c r="BN10"/>
  <c r="BP10"/>
  <c r="BR10"/>
  <c r="H10"/>
  <c r="J10" l="1"/>
  <c r="BS10"/>
  <c r="S10"/>
  <c r="AS10" l="1"/>
  <c r="CS10"/>
  <c r="AY10"/>
  <c r="AM10"/>
  <c r="AG10"/>
  <c r="AA10"/>
  <c r="U10"/>
  <c r="AV10"/>
  <c r="AJ10"/>
  <c r="DB10"/>
  <c r="CJ10"/>
  <c r="CM10"/>
  <c r="CY10"/>
  <c r="DE10"/>
  <c r="CG10"/>
  <c r="AP10"/>
  <c r="AD10"/>
  <c r="DG10"/>
  <c r="DG11"/>
  <c r="CV10"/>
  <c r="CP10"/>
  <c r="AZ10"/>
  <c r="AT10"/>
  <c r="AN10"/>
  <c r="AH10"/>
  <c r="AB10"/>
  <c r="X10"/>
  <c r="AW10"/>
  <c r="AQ10"/>
  <c r="AK10"/>
  <c r="AE10"/>
  <c r="BC10"/>
  <c r="BF10" s="1"/>
  <c r="DG9" l="1"/>
  <c r="BB10"/>
  <c r="BD10" s="1"/>
  <c r="DR10"/>
  <c r="DQ10"/>
  <c r="DM10"/>
  <c r="EA10"/>
  <c r="DL10"/>
  <c r="DT10"/>
  <c r="DP10"/>
  <c r="DN10"/>
  <c r="DI10"/>
  <c r="DK10"/>
  <c r="DS10"/>
  <c r="DO10"/>
  <c r="DJ10"/>
  <c r="EE10"/>
  <c r="CN10"/>
  <c r="CZ10"/>
  <c r="DW10"/>
  <c r="EB10"/>
  <c r="EF10"/>
  <c r="V10"/>
  <c r="CK10"/>
  <c r="CW10"/>
  <c r="DX10"/>
  <c r="DY10"/>
  <c r="EC10"/>
  <c r="EG10"/>
  <c r="CQ10"/>
  <c r="DC10"/>
  <c r="DZ10"/>
  <c r="ED10"/>
  <c r="Y10"/>
  <c r="CH10"/>
  <c r="CT10"/>
  <c r="DF10"/>
  <c r="EH10" l="1"/>
  <c r="BE10"/>
  <c r="Q10"/>
  <c r="DU10"/>
  <c r="DH9"/>
  <c r="M1"/>
  <c r="DG2" l="1"/>
  <c r="G295" i="2"/>
  <c r="H295"/>
  <c r="I295"/>
  <c r="J295"/>
  <c r="K295"/>
  <c r="L295"/>
  <c r="M295"/>
  <c r="N295"/>
  <c r="O295"/>
  <c r="P295"/>
  <c r="Q295"/>
  <c r="F295"/>
  <c r="I294"/>
  <c r="J294"/>
  <c r="K294"/>
  <c r="L294"/>
  <c r="M294"/>
  <c r="N294"/>
  <c r="O294"/>
  <c r="P294"/>
  <c r="Q294"/>
  <c r="G294"/>
  <c r="H294"/>
  <c r="F294"/>
  <c r="F8"/>
  <c r="G8"/>
  <c r="H8"/>
  <c r="I8"/>
  <c r="J8"/>
  <c r="K8"/>
  <c r="L8"/>
  <c r="M8"/>
  <c r="N8"/>
  <c r="O8"/>
  <c r="P8"/>
  <c r="Q8"/>
  <c r="E10"/>
  <c r="E11"/>
  <c r="E12"/>
  <c r="E13"/>
  <c r="E14"/>
  <c r="E16"/>
  <c r="E17"/>
  <c r="E18"/>
  <c r="E19"/>
  <c r="F20"/>
  <c r="G20"/>
  <c r="H20"/>
  <c r="I20"/>
  <c r="J20"/>
  <c r="K20"/>
  <c r="L20"/>
  <c r="M20"/>
  <c r="N20"/>
  <c r="O20"/>
  <c r="P20"/>
  <c r="Q20"/>
  <c r="E21"/>
  <c r="E22"/>
  <c r="E23"/>
  <c r="E24"/>
  <c r="E25"/>
  <c r="E26"/>
  <c r="F27"/>
  <c r="G27"/>
  <c r="H27"/>
  <c r="I27"/>
  <c r="J27"/>
  <c r="K27"/>
  <c r="L27"/>
  <c r="M27"/>
  <c r="N27"/>
  <c r="O27"/>
  <c r="P27"/>
  <c r="Q27"/>
  <c r="E28"/>
  <c r="E29"/>
  <c r="E30"/>
  <c r="F31"/>
  <c r="G31"/>
  <c r="H31"/>
  <c r="I31"/>
  <c r="J31"/>
  <c r="K31"/>
  <c r="L31"/>
  <c r="M31"/>
  <c r="N31"/>
  <c r="O31"/>
  <c r="P31"/>
  <c r="Q31"/>
  <c r="E32"/>
  <c r="E33"/>
  <c r="E34"/>
  <c r="E35"/>
  <c r="E36"/>
  <c r="E37"/>
  <c r="E38"/>
  <c r="K292"/>
  <c r="M292"/>
  <c r="O292"/>
  <c r="Q292"/>
  <c r="L293"/>
  <c r="O293"/>
  <c r="Q293"/>
  <c r="E43"/>
  <c r="E44"/>
  <c r="E46"/>
  <c r="E47"/>
  <c r="F51"/>
  <c r="G51"/>
  <c r="H51"/>
  <c r="I51"/>
  <c r="J51"/>
  <c r="F53"/>
  <c r="G53"/>
  <c r="H53"/>
  <c r="I53"/>
  <c r="J53"/>
  <c r="K53"/>
  <c r="L53"/>
  <c r="M53"/>
  <c r="N53"/>
  <c r="O53"/>
  <c r="P53"/>
  <c r="Q53"/>
  <c r="A55"/>
  <c r="A56" s="1"/>
  <c r="A57" s="1"/>
  <c r="A58" s="1"/>
  <c r="A59" s="1"/>
  <c r="A60" s="1"/>
  <c r="E56"/>
  <c r="E57"/>
  <c r="E58"/>
  <c r="E59"/>
  <c r="E60"/>
  <c r="Q62"/>
  <c r="Q61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E63"/>
  <c r="Q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Q123"/>
  <c r="Q122" s="1"/>
  <c r="A124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E124"/>
  <c r="Q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F184"/>
  <c r="H184"/>
  <c r="J184"/>
  <c r="L184"/>
  <c r="G184"/>
  <c r="I184"/>
  <c r="K184"/>
  <c r="M184"/>
  <c r="N184"/>
  <c r="O184"/>
  <c r="P184"/>
  <c r="Q184"/>
  <c r="A186"/>
  <c r="A187" s="1"/>
  <c r="A188" s="1"/>
  <c r="A189" s="1"/>
  <c r="A190" s="1"/>
  <c r="A191" s="1"/>
  <c r="A192" s="1"/>
  <c r="A193" s="1"/>
  <c r="A194" s="1"/>
  <c r="E187"/>
  <c r="E188"/>
  <c r="E189"/>
  <c r="E190"/>
  <c r="E191"/>
  <c r="E192"/>
  <c r="E193"/>
  <c r="E194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7"/>
  <c r="E258"/>
  <c r="E259"/>
  <c r="E260"/>
  <c r="E261"/>
  <c r="E262"/>
  <c r="E263"/>
  <c r="F264"/>
  <c r="G264"/>
  <c r="H264"/>
  <c r="I264"/>
  <c r="J264"/>
  <c r="K264"/>
  <c r="L264"/>
  <c r="M264"/>
  <c r="N264"/>
  <c r="O264"/>
  <c r="P264"/>
  <c r="Q264"/>
  <c r="E265"/>
  <c r="E264" s="1"/>
  <c r="E266"/>
  <c r="F271"/>
  <c r="G271"/>
  <c r="H271"/>
  <c r="I271"/>
  <c r="J271"/>
  <c r="K271"/>
  <c r="L271"/>
  <c r="M271"/>
  <c r="N271"/>
  <c r="O271"/>
  <c r="P271"/>
  <c r="Q271"/>
  <c r="E272"/>
  <c r="E273"/>
  <c r="F274"/>
  <c r="G274"/>
  <c r="H274"/>
  <c r="I274"/>
  <c r="J274"/>
  <c r="K274"/>
  <c r="L274"/>
  <c r="M274"/>
  <c r="N274"/>
  <c r="O274"/>
  <c r="P274"/>
  <c r="Q274"/>
  <c r="E275"/>
  <c r="E276"/>
  <c r="E277"/>
  <c r="F291"/>
  <c r="G291"/>
  <c r="H291"/>
  <c r="I291"/>
  <c r="J291"/>
  <c r="K291"/>
  <c r="L291"/>
  <c r="M291"/>
  <c r="N291"/>
  <c r="O291"/>
  <c r="P291"/>
  <c r="Q291"/>
  <c r="F292"/>
  <c r="G292"/>
  <c r="H292"/>
  <c r="I292"/>
  <c r="J292"/>
  <c r="F293"/>
  <c r="G293"/>
  <c r="H293"/>
  <c r="I293"/>
  <c r="J293"/>
  <c r="K293"/>
  <c r="M293"/>
  <c r="N293"/>
  <c r="P293"/>
  <c r="F296"/>
  <c r="G296"/>
  <c r="H296"/>
  <c r="I296"/>
  <c r="J296"/>
  <c r="K296"/>
  <c r="L296"/>
  <c r="M296"/>
  <c r="N296"/>
  <c r="O296"/>
  <c r="P296"/>
  <c r="Q296"/>
  <c r="F297"/>
  <c r="G297"/>
  <c r="H297"/>
  <c r="I297"/>
  <c r="J297"/>
  <c r="K297"/>
  <c r="L297"/>
  <c r="M297"/>
  <c r="N297"/>
  <c r="O297"/>
  <c r="P297"/>
  <c r="Q297"/>
  <c r="E299"/>
  <c r="G50" i="1" l="1"/>
  <c r="E294" i="2"/>
  <c r="E295"/>
  <c r="F47" i="1"/>
  <c r="I45"/>
  <c r="G45"/>
  <c r="I25"/>
  <c r="G25"/>
  <c r="H25"/>
  <c r="F25"/>
  <c r="F23"/>
  <c r="E291" i="2"/>
  <c r="G46" i="1"/>
  <c r="K51" i="2"/>
  <c r="K267" s="1"/>
  <c r="K269" s="1"/>
  <c r="K278" s="1"/>
  <c r="G39"/>
  <c r="Q51"/>
  <c r="Q267" s="1"/>
  <c r="Q269" s="1"/>
  <c r="Q278" s="1"/>
  <c r="O51"/>
  <c r="M51"/>
  <c r="M267" s="1"/>
  <c r="M269" s="1"/>
  <c r="M278" s="1"/>
  <c r="F39"/>
  <c r="F48" i="1"/>
  <c r="I48"/>
  <c r="G48"/>
  <c r="I51"/>
  <c r="I47"/>
  <c r="G47"/>
  <c r="F46"/>
  <c r="H45"/>
  <c r="F45"/>
  <c r="H24"/>
  <c r="G267" i="2"/>
  <c r="G269" s="1"/>
  <c r="G278" s="1"/>
  <c r="P51"/>
  <c r="P267" s="1"/>
  <c r="P269" s="1"/>
  <c r="P278" s="1"/>
  <c r="N51"/>
  <c r="N267" s="1"/>
  <c r="N269" s="1"/>
  <c r="N278" s="1"/>
  <c r="H47" i="1"/>
  <c r="I24"/>
  <c r="G24"/>
  <c r="F24"/>
  <c r="J267" i="2"/>
  <c r="J269" s="1"/>
  <c r="J278" s="1"/>
  <c r="H267"/>
  <c r="H269" s="1"/>
  <c r="H278" s="1"/>
  <c r="H48" i="1"/>
  <c r="I52"/>
  <c r="G51"/>
  <c r="E256" i="2"/>
  <c r="E45"/>
  <c r="E42"/>
  <c r="E51" s="1"/>
  <c r="E41"/>
  <c r="E31"/>
  <c r="I50" i="1"/>
  <c r="I267" i="2"/>
  <c r="I269" s="1"/>
  <c r="I278" s="1"/>
  <c r="G52" i="1"/>
  <c r="H52"/>
  <c r="F52"/>
  <c r="H51"/>
  <c r="F51"/>
  <c r="P292" i="2"/>
  <c r="I46" i="1" s="1"/>
  <c r="N292" i="2"/>
  <c r="N290" s="1"/>
  <c r="N298" s="1"/>
  <c r="L292"/>
  <c r="L290" s="1"/>
  <c r="L298" s="1"/>
  <c r="E274"/>
  <c r="E271"/>
  <c r="E196"/>
  <c r="E195" s="1"/>
  <c r="E123"/>
  <c r="E122" s="1"/>
  <c r="L51"/>
  <c r="E27"/>
  <c r="E20"/>
  <c r="F50" i="1"/>
  <c r="H50"/>
  <c r="F267" i="2"/>
  <c r="F269" s="1"/>
  <c r="F278" s="1"/>
  <c r="E184"/>
  <c r="Q290"/>
  <c r="Q298" s="1"/>
  <c r="O290"/>
  <c r="O298" s="1"/>
  <c r="M290"/>
  <c r="M298" s="1"/>
  <c r="K290"/>
  <c r="K298" s="1"/>
  <c r="J290"/>
  <c r="J298" s="1"/>
  <c r="I290"/>
  <c r="I298" s="1"/>
  <c r="H290"/>
  <c r="H298" s="1"/>
  <c r="G290"/>
  <c r="G298" s="1"/>
  <c r="E297"/>
  <c r="E296"/>
  <c r="E293"/>
  <c r="F290"/>
  <c r="P39"/>
  <c r="N39"/>
  <c r="L39"/>
  <c r="J39"/>
  <c r="H39"/>
  <c r="Q39"/>
  <c r="O39"/>
  <c r="M39"/>
  <c r="K39"/>
  <c r="I39"/>
  <c r="E62"/>
  <c r="E61" s="1"/>
  <c r="E53"/>
  <c r="E9"/>
  <c r="E8" s="1"/>
  <c r="E50" i="1" l="1"/>
  <c r="G44"/>
  <c r="G53" s="1"/>
  <c r="E45"/>
  <c r="F44"/>
  <c r="F53" s="1"/>
  <c r="E24"/>
  <c r="E25"/>
  <c r="O267" i="2"/>
  <c r="O269" s="1"/>
  <c r="O278" s="1"/>
  <c r="O280" s="1"/>
  <c r="O282" s="1"/>
  <c r="I23" i="1"/>
  <c r="E47"/>
  <c r="F280" i="2"/>
  <c r="F282" s="1"/>
  <c r="I280"/>
  <c r="I282" s="1"/>
  <c r="H280"/>
  <c r="H282" s="1"/>
  <c r="P280"/>
  <c r="P282" s="1"/>
  <c r="J280"/>
  <c r="J282" s="1"/>
  <c r="N280"/>
  <c r="N282" s="1"/>
  <c r="G280"/>
  <c r="G282" s="1"/>
  <c r="M280"/>
  <c r="M282" s="1"/>
  <c r="Q280"/>
  <c r="Q282" s="1"/>
  <c r="K280"/>
  <c r="K282" s="1"/>
  <c r="I44" i="1"/>
  <c r="F27"/>
  <c r="G23"/>
  <c r="G27" s="1"/>
  <c r="E267" i="2"/>
  <c r="E48" i="1"/>
  <c r="P290" i="2"/>
  <c r="P298" s="1"/>
  <c r="E52" i="1"/>
  <c r="E292" i="2"/>
  <c r="I27" i="1"/>
  <c r="H23"/>
  <c r="L267" i="2"/>
  <c r="L269" s="1"/>
  <c r="L278" s="1"/>
  <c r="H46" i="1"/>
  <c r="E46" s="1"/>
  <c r="E51"/>
  <c r="F298" i="2"/>
  <c r="E39"/>
  <c r="E269" l="1"/>
  <c r="E278" s="1"/>
  <c r="E44" i="1"/>
  <c r="E53" s="1"/>
  <c r="E23"/>
  <c r="L280" i="2"/>
  <c r="L282" s="1"/>
  <c r="E290"/>
  <c r="E298" s="1"/>
  <c r="E280" l="1"/>
  <c r="E282" s="1"/>
  <c r="F33" i="1"/>
  <c r="H44" l="1"/>
  <c r="I18" l="1"/>
  <c r="H18"/>
  <c r="C21" l="1"/>
  <c r="D44"/>
  <c r="D53" s="1"/>
  <c r="D21"/>
  <c r="K59"/>
  <c r="K58"/>
  <c r="K57"/>
  <c r="E57"/>
  <c r="K56"/>
  <c r="K55"/>
  <c r="C53"/>
  <c r="I49"/>
  <c r="I53" s="1"/>
  <c r="H49"/>
  <c r="H53" s="1"/>
  <c r="G49"/>
  <c r="F49"/>
  <c r="I39"/>
  <c r="I40" s="1"/>
  <c r="H39"/>
  <c r="H40" s="1"/>
  <c r="G39"/>
  <c r="G40" s="1"/>
  <c r="F39"/>
  <c r="F40" s="1"/>
  <c r="E39"/>
  <c r="E40" s="1"/>
  <c r="D39"/>
  <c r="D40" s="1"/>
  <c r="I38"/>
  <c r="H38"/>
  <c r="G38"/>
  <c r="F38"/>
  <c r="F37"/>
  <c r="F36"/>
  <c r="G36" s="1"/>
  <c r="H36" s="1"/>
  <c r="I36" s="1"/>
  <c r="E35"/>
  <c r="H35" s="1"/>
  <c r="D34"/>
  <c r="C34"/>
  <c r="C33" s="1"/>
  <c r="D33"/>
  <c r="K32"/>
  <c r="K28"/>
  <c r="D27"/>
  <c r="C27"/>
  <c r="K22"/>
  <c r="E21"/>
  <c r="I19"/>
  <c r="I20" s="1"/>
  <c r="H19"/>
  <c r="H20" s="1"/>
  <c r="G19"/>
  <c r="G20" s="1"/>
  <c r="H34"/>
  <c r="E34"/>
  <c r="E33" s="1"/>
  <c r="K38" l="1"/>
  <c r="K49"/>
  <c r="F35"/>
  <c r="G37"/>
  <c r="H37" s="1"/>
  <c r="I37" s="1"/>
  <c r="F20"/>
  <c r="K20" s="1"/>
  <c r="F21"/>
  <c r="K50"/>
  <c r="K48"/>
  <c r="K25"/>
  <c r="K46"/>
  <c r="H21"/>
  <c r="C30"/>
  <c r="C31"/>
  <c r="C29"/>
  <c r="D31"/>
  <c r="D30"/>
  <c r="D29"/>
  <c r="K40"/>
  <c r="H33"/>
  <c r="F34"/>
  <c r="G35"/>
  <c r="I35"/>
  <c r="K36"/>
  <c r="K39"/>
  <c r="K19"/>
  <c r="I21"/>
  <c r="K24"/>
  <c r="K45"/>
  <c r="K35" l="1"/>
  <c r="K37"/>
  <c r="I54"/>
  <c r="I29"/>
  <c r="F29"/>
  <c r="K23"/>
  <c r="G21"/>
  <c r="K21" s="1"/>
  <c r="F54"/>
  <c r="I34"/>
  <c r="I33"/>
  <c r="G34"/>
  <c r="G33"/>
  <c r="K16"/>
  <c r="K47"/>
  <c r="K18"/>
  <c r="F30" l="1"/>
  <c r="F31"/>
  <c r="I31"/>
  <c r="I30"/>
  <c r="G54"/>
  <c r="G29"/>
  <c r="K33"/>
  <c r="K34"/>
  <c r="K44"/>
  <c r="G30" l="1"/>
  <c r="G31"/>
  <c r="K51"/>
  <c r="K53"/>
  <c r="AO39" i="4" l="1"/>
  <c r="E27" i="1" l="1"/>
  <c r="E31" s="1"/>
  <c r="K26"/>
  <c r="H27"/>
  <c r="K27" l="1"/>
  <c r="H29"/>
  <c r="E30"/>
  <c r="H54"/>
  <c r="K54" s="1"/>
  <c r="E29"/>
  <c r="K29" l="1"/>
  <c r="H30"/>
  <c r="K30" s="1"/>
  <c r="H31"/>
  <c r="K31" s="1"/>
</calcChain>
</file>

<file path=xl/sharedStrings.xml><?xml version="1.0" encoding="utf-8"?>
<sst xmlns="http://schemas.openxmlformats.org/spreadsheetml/2006/main" count="660" uniqueCount="260">
  <si>
    <t>"ПОГОДЖЕНО"</t>
  </si>
  <si>
    <t>"ЗАТВЕРДЖЕНО"</t>
  </si>
  <si>
    <t>Начальник УМГ</t>
  </si>
  <si>
    <t>тис.грн.</t>
  </si>
  <si>
    <t xml:space="preserve"> </t>
  </si>
  <si>
    <t>Основні фінансові показники підприємства</t>
  </si>
  <si>
    <t>1. Формування прибутку підприємства</t>
  </si>
  <si>
    <t>код 
рядка</t>
  </si>
  <si>
    <t>У тому числі</t>
  </si>
  <si>
    <t>I 
квартал</t>
  </si>
  <si>
    <t>II 
квартал</t>
  </si>
  <si>
    <t>III 
квартал</t>
  </si>
  <si>
    <t>IV 
квартал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</si>
  <si>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</si>
  <si>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</si>
  <si>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</si>
  <si>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</si>
  <si>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</si>
  <si>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</si>
  <si>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</si>
  <si>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</si>
  <si>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</si>
  <si>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</si>
  <si>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</si>
  <si>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</si>
  <si>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</si>
  <si>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</si>
  <si>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</si>
  <si>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</si>
  <si>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</si>
  <si>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</si>
  <si>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</si>
  <si>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</si>
  <si>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</si>
  <si>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</si>
  <si>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</si>
  <si>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</si>
  <si>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</si>
  <si>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</si>
  <si>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</si>
  <si>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</si>
  <si>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</si>
  <si>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</si>
  <si>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</si>
  <si>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</si>
  <si>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</si>
  <si>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</si>
  <si>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</si>
  <si>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</si>
  <si>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</si>
  <si>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</si>
  <si>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</si>
  <si>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</si>
  <si>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</si>
  <si>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</si>
  <si>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</si>
  <si>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015</t>
  </si>
  <si>
    <t>внески до Пенсійного фонду України</t>
  </si>
  <si>
    <t>015/1</t>
  </si>
  <si>
    <t>(тис.грн.)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</si>
  <si>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</si>
  <si>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</si>
  <si>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</si>
  <si>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</si>
  <si>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паливо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</si>
  <si>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</si>
  <si>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</si>
  <si>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</si>
  <si>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</si>
  <si>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</si>
  <si>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</si>
  <si>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</si>
  <si>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</si>
  <si>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</si>
  <si>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</si>
  <si>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</si>
  <si>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</si>
  <si>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-</t>
  </si>
  <si>
    <t>Головний бухгалтер</t>
  </si>
  <si>
    <t>Плановий рік (усього) 2021</t>
  </si>
  <si>
    <t>1</t>
  </si>
  <si>
    <t>Разом</t>
  </si>
  <si>
    <t>і</t>
  </si>
  <si>
    <t>а</t>
  </si>
  <si>
    <t>в</t>
  </si>
  <si>
    <t>о</t>
  </si>
  <si>
    <t>Ремонти та інші матеріальні затрати</t>
  </si>
  <si>
    <t>р</t>
  </si>
  <si>
    <t>е</t>
  </si>
  <si>
    <t>Матеріальні затрати</t>
  </si>
  <si>
    <t>м</t>
  </si>
  <si>
    <t>Назва статті</t>
  </si>
  <si>
    <t>III. Елементи операційних витрат</t>
  </si>
  <si>
    <t>Податок на прибуток</t>
  </si>
  <si>
    <t>Прибуток до оподаткування</t>
  </si>
  <si>
    <t>Інші витрати</t>
  </si>
  <si>
    <t>кредитні відсотки</t>
  </si>
  <si>
    <t>Інші фінансові витрати</t>
  </si>
  <si>
    <t>Прибуток від операційної діяльності</t>
  </si>
  <si>
    <t>Усього операційних витрат</t>
  </si>
  <si>
    <t>Расходы будущих периодов</t>
  </si>
  <si>
    <t>Корпоративні витрати (р)</t>
  </si>
  <si>
    <t>ЄСВ</t>
  </si>
  <si>
    <t>Лікарняні, одноразова матер.допомога</t>
  </si>
  <si>
    <t>списання ОЗ</t>
  </si>
  <si>
    <t>зб</t>
  </si>
  <si>
    <t>ЕСВ</t>
  </si>
  <si>
    <t xml:space="preserve">Заробітня плата </t>
  </si>
  <si>
    <t>Витрати на збут</t>
  </si>
  <si>
    <t>послуги банку (розрахунково-касове обслуговування)</t>
  </si>
  <si>
    <t>послуги зв"язку (телефон, інтернет)</t>
  </si>
  <si>
    <t>оплата професійних послуг (юридичних)</t>
  </si>
  <si>
    <t>утримання та обслуговування оргтехніки, програмне забезпечення та інші (М.Е.док,  IS-PRO)</t>
  </si>
  <si>
    <t>канцтовари, бланки б/о та звітності, поштові, періодичні видання, інформаційні та інші</t>
  </si>
  <si>
    <t>витрати на службові автомобілі (паливо, запчастини)</t>
  </si>
  <si>
    <t>електроенергія та ін комунальні платежі</t>
  </si>
  <si>
    <t>амортизація ОЗ / НМА</t>
  </si>
  <si>
    <t>пр2</t>
  </si>
  <si>
    <t>Прочие 2</t>
  </si>
  <si>
    <t>пр1</t>
  </si>
  <si>
    <t>Прочие 1</t>
  </si>
  <si>
    <t>зв</t>
  </si>
  <si>
    <t xml:space="preserve">утримання та обслуговування оргтехніки, ЕОМ та інші </t>
  </si>
  <si>
    <t>охоронні послуги ( Дозор)</t>
  </si>
  <si>
    <t>амортизація ОЗ</t>
  </si>
  <si>
    <t>Собівартість реалізованої продукції , товарів, робіт , послуг</t>
  </si>
  <si>
    <t>соб</t>
  </si>
  <si>
    <t>8</t>
  </si>
  <si>
    <t>7</t>
  </si>
  <si>
    <t>6</t>
  </si>
  <si>
    <t>матеріали</t>
  </si>
  <si>
    <t>5</t>
  </si>
  <si>
    <t>4</t>
  </si>
  <si>
    <t>3</t>
  </si>
  <si>
    <t>2</t>
  </si>
  <si>
    <t>послуги МРЕМ</t>
  </si>
  <si>
    <t>ВИТРАТИ</t>
  </si>
  <si>
    <t>1.5</t>
  </si>
  <si>
    <t xml:space="preserve">Інші доходи </t>
  </si>
  <si>
    <t>1.4</t>
  </si>
  <si>
    <t xml:space="preserve">Інші фінансові доходи </t>
  </si>
  <si>
    <t>1.3</t>
  </si>
  <si>
    <t>Інші операційні доходи, без ПДВ</t>
  </si>
  <si>
    <t>1.2</t>
  </si>
  <si>
    <t>Поточний ремонт вулиць міста</t>
  </si>
  <si>
    <t>Ритуальні послуги</t>
  </si>
  <si>
    <t>Диспетчерські послуги, ринок</t>
  </si>
  <si>
    <t>Роботи з озеленення</t>
  </si>
  <si>
    <t>Транспортні послуги та інші</t>
  </si>
  <si>
    <t>Відновлювальні роботи</t>
  </si>
  <si>
    <t>Утримання об"єктів благоустрою (УМГ)</t>
  </si>
  <si>
    <t>Чистий дохід (виручка) від реалізації продукції   без ПДВ</t>
  </si>
  <si>
    <t>1.1</t>
  </si>
  <si>
    <t>ДОХОДИ</t>
  </si>
  <si>
    <t>I.</t>
  </si>
  <si>
    <t>У тому числі по місяцях</t>
  </si>
  <si>
    <t>Всего</t>
  </si>
  <si>
    <t>Показники</t>
  </si>
  <si>
    <t>Максимальна з/пл для нарахування ЄСВ.</t>
  </si>
  <si>
    <t xml:space="preserve"> ЄСВ, %</t>
  </si>
  <si>
    <t>ЗП</t>
  </si>
  <si>
    <t>Підрозділ</t>
  </si>
  <si>
    <t>Посада</t>
  </si>
  <si>
    <t>кількість по штатному  розпису</t>
  </si>
  <si>
    <t>ФИО</t>
  </si>
  <si>
    <t>Оклад</t>
  </si>
  <si>
    <t>премія від окладу</t>
  </si>
  <si>
    <t>інтенсивність від окладу</t>
  </si>
  <si>
    <t>класність від окладу</t>
  </si>
  <si>
    <t>от оклада</t>
  </si>
  <si>
    <t>Всього у місяць</t>
  </si>
  <si>
    <t>Итого</t>
  </si>
  <si>
    <t>грн.</t>
  </si>
  <si>
    <t>%%</t>
  </si>
  <si>
    <t>Коеф-т</t>
  </si>
  <si>
    <t>Зар пл</t>
  </si>
  <si>
    <t>Нарах-я</t>
  </si>
  <si>
    <t>Коєф-т</t>
  </si>
  <si>
    <t>зар пл</t>
  </si>
  <si>
    <t>нач</t>
  </si>
  <si>
    <t>Разом:</t>
  </si>
  <si>
    <t>Інженерно-технічні працівники</t>
  </si>
  <si>
    <t>Загально-виробничий персонал</t>
  </si>
  <si>
    <t xml:space="preserve">Головний бухгалтер </t>
  </si>
  <si>
    <t>Планове  виробництво</t>
  </si>
  <si>
    <t>Планова реалізація</t>
  </si>
  <si>
    <t>у тому числі</t>
  </si>
  <si>
    <t>Планова реалізація з ПДВ</t>
  </si>
  <si>
    <t>Планова реалізація без ПДВ</t>
  </si>
  <si>
    <t>Продукція , робота, послуга</t>
  </si>
  <si>
    <t>Одиниця виміру</t>
  </si>
  <si>
    <t>Залишок</t>
  </si>
  <si>
    <t>Виробництво</t>
  </si>
  <si>
    <t>Планова ціна</t>
  </si>
  <si>
    <t>ПДВ</t>
  </si>
  <si>
    <t>Всього</t>
  </si>
  <si>
    <t>I   квартал</t>
  </si>
  <si>
    <t>II квартал</t>
  </si>
  <si>
    <t>III квартал</t>
  </si>
  <si>
    <t>IV квартал</t>
  </si>
  <si>
    <t>1.1.</t>
  </si>
  <si>
    <t>1.2.</t>
  </si>
  <si>
    <t>1.3.</t>
  </si>
  <si>
    <t>1.4.</t>
  </si>
  <si>
    <t>7.1.</t>
  </si>
  <si>
    <t>7.2.</t>
  </si>
  <si>
    <t>11.1.</t>
  </si>
  <si>
    <t>11.2.</t>
  </si>
  <si>
    <t>11.3.</t>
  </si>
  <si>
    <t>11.4.</t>
  </si>
  <si>
    <t>Всього по доходам (міський бюджет):</t>
  </si>
  <si>
    <t>2.</t>
  </si>
  <si>
    <t>Інші доходи</t>
  </si>
  <si>
    <t>2.1.</t>
  </si>
  <si>
    <t>2.2.</t>
  </si>
  <si>
    <t>2.3.</t>
  </si>
  <si>
    <t>2.4.</t>
  </si>
  <si>
    <t>2.5.</t>
  </si>
  <si>
    <t>Всього інші :</t>
  </si>
  <si>
    <t>РАЗОМ доходів :</t>
  </si>
  <si>
    <t>Сумма, грн.</t>
  </si>
  <si>
    <t>паливо/ел енергія</t>
  </si>
  <si>
    <t>"20" серпня  2021р.</t>
  </si>
  <si>
    <t>ФІНАНСОВИЙ ПЛАН ПІДПРИЄМСТВА на 2022 рік</t>
  </si>
  <si>
    <t>Фактичний рік (усього) 2020</t>
  </si>
  <si>
    <t>Плановий рік (усього) 2022</t>
  </si>
  <si>
    <t>11.5.</t>
  </si>
  <si>
    <t>11.6.</t>
  </si>
  <si>
    <t>(прогноз)</t>
  </si>
  <si>
    <t>Всього доходів за 2022 рік</t>
  </si>
  <si>
    <t>Додаток № 2 до фінансового плану на 2022 р.</t>
  </si>
  <si>
    <t>2022 рік</t>
  </si>
  <si>
    <t>Додаток № 1 до фінансового плану на 2022 рік</t>
  </si>
  <si>
    <t>ВСЬОГО ФОП на рік</t>
  </si>
  <si>
    <t>середньомісячний коефіцієнт зайнятості працівників</t>
  </si>
  <si>
    <t>Бубряк Ю.В.</t>
  </si>
  <si>
    <t xml:space="preserve">запчастини </t>
  </si>
  <si>
    <t>Чистий прибуток/збиток</t>
  </si>
  <si>
    <t>Ел/енергія</t>
  </si>
  <si>
    <t>І.</t>
  </si>
  <si>
    <t>___________</t>
  </si>
  <si>
    <t>виготовлення технічних паспортів, довідок характеристик</t>
  </si>
  <si>
    <t>оренда приміщення</t>
  </si>
  <si>
    <t>канцтовари</t>
  </si>
  <si>
    <t xml:space="preserve">бланки </t>
  </si>
  <si>
    <t>,</t>
  </si>
  <si>
    <t>Проценти банка</t>
  </si>
  <si>
    <t>___________    Блінов А.А.</t>
  </si>
  <si>
    <t>Реберка М.М.</t>
  </si>
  <si>
    <t>КП ММБТІ та ЕО</t>
  </si>
  <si>
    <t>Горват Н.В.</t>
  </si>
  <si>
    <t>Доходи  по КП ММБТІ та ЕО на 2022 рік</t>
  </si>
  <si>
    <t>Витрати  по КП ММБТВ та ЕО на 2022 р.</t>
  </si>
  <si>
    <t>Адмінперсонал</t>
  </si>
  <si>
    <t xml:space="preserve">В.О.Директора </t>
  </si>
  <si>
    <t>Розрахунок  планового фонду оплати праці  працівників КП ММБТІ та ЕО на 2022 рік</t>
  </si>
  <si>
    <t xml:space="preserve">В.о Директора </t>
  </si>
  <si>
    <t xml:space="preserve"> В.о. Директора </t>
  </si>
  <si>
    <t>В.о.Директора КП ММБТІ та ЕО</t>
  </si>
  <si>
    <r>
      <rPr>
        <b/>
        <u/>
        <sz val="12"/>
        <color theme="1"/>
        <rFont val="Times New Roman"/>
        <family val="1"/>
        <charset val="204"/>
      </rPr>
      <t>Доходи</t>
    </r>
    <r>
      <rPr>
        <b/>
        <sz val="12"/>
        <color theme="1"/>
        <rFont val="Times New Roman"/>
        <family val="1"/>
        <charset val="204"/>
      </rPr>
      <t xml:space="preserve">               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</si>
</sst>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6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</cellStyleXfs>
  <cellXfs count="344">
    <xf numFmtId="0" fontId="0" fillId="0" borderId="0" xfId="0"/>
    <xf numFmtId="0" fontId="0" fillId="2" borderId="0" xfId="0" applyFill="1"/>
    <xf numFmtId="164" fontId="0" fillId="2" borderId="0" xfId="0" applyNumberFormat="1" applyFill="1"/>
    <xf numFmtId="2" fontId="0" fillId="0" borderId="0" xfId="0" applyNumberFormat="1"/>
    <xf numFmtId="164" fontId="0" fillId="2" borderId="0" xfId="0" applyNumberFormat="1" applyFill="1" applyAlignment="1">
      <alignment vertical="center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 vertical="center"/>
    </xf>
    <xf numFmtId="0" fontId="4" fillId="3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3" applyFill="1"/>
    <xf numFmtId="0" fontId="10" fillId="0" borderId="0" xfId="3" applyFill="1" applyAlignment="1">
      <alignment horizontal="center"/>
    </xf>
    <xf numFmtId="1" fontId="10" fillId="0" borderId="0" xfId="3" applyNumberFormat="1" applyFill="1"/>
    <xf numFmtId="1" fontId="7" fillId="0" borderId="0" xfId="3" applyNumberFormat="1" applyFont="1" applyAlignment="1">
      <alignment horizontal="center"/>
    </xf>
    <xf numFmtId="0" fontId="10" fillId="0" borderId="0" xfId="3"/>
    <xf numFmtId="1" fontId="11" fillId="0" borderId="0" xfId="3" applyNumberFormat="1" applyFont="1" applyFill="1"/>
    <xf numFmtId="0" fontId="11" fillId="0" borderId="0" xfId="3" applyFont="1" applyFill="1"/>
    <xf numFmtId="0" fontId="7" fillId="0" borderId="0" xfId="3" applyFont="1" applyAlignment="1">
      <alignment horizontal="center"/>
    </xf>
    <xf numFmtId="0" fontId="10" fillId="11" borderId="7" xfId="3" applyFill="1" applyBorder="1"/>
    <xf numFmtId="10" fontId="10" fillId="11" borderId="7" xfId="3" applyNumberFormat="1" applyFill="1" applyBorder="1"/>
    <xf numFmtId="1" fontId="12" fillId="17" borderId="7" xfId="1" applyNumberFormat="1" applyFont="1" applyFill="1" applyBorder="1" applyAlignment="1" applyProtection="1">
      <alignment horizontal="center" vertical="center"/>
    </xf>
    <xf numFmtId="0" fontId="10" fillId="11" borderId="0" xfId="3" applyFill="1" applyBorder="1"/>
    <xf numFmtId="10" fontId="10" fillId="11" borderId="0" xfId="3" applyNumberFormat="1" applyFill="1" applyBorder="1"/>
    <xf numFmtId="1" fontId="12" fillId="17" borderId="0" xfId="1" applyNumberFormat="1" applyFont="1" applyFill="1" applyBorder="1" applyAlignment="1" applyProtection="1">
      <alignment horizontal="center" vertical="center"/>
    </xf>
    <xf numFmtId="0" fontId="10" fillId="0" borderId="7" xfId="3" applyBorder="1"/>
    <xf numFmtId="1" fontId="10" fillId="0" borderId="0" xfId="3" applyNumberFormat="1"/>
    <xf numFmtId="0" fontId="13" fillId="13" borderId="7" xfId="5" applyFont="1" applyFill="1" applyBorder="1" applyAlignment="1">
      <alignment horizontal="center" vertical="center" wrapText="1"/>
    </xf>
    <xf numFmtId="1" fontId="13" fillId="13" borderId="7" xfId="5" applyNumberFormat="1" applyFont="1" applyFill="1" applyBorder="1" applyAlignment="1">
      <alignment horizontal="center" vertical="center" wrapText="1"/>
    </xf>
    <xf numFmtId="1" fontId="5" fillId="17" borderId="7" xfId="3" applyNumberFormat="1" applyFont="1" applyFill="1" applyBorder="1" applyAlignment="1">
      <alignment horizontal="center" vertical="center"/>
    </xf>
    <xf numFmtId="0" fontId="13" fillId="13" borderId="14" xfId="5" applyFont="1" applyFill="1" applyBorder="1" applyAlignment="1">
      <alignment horizontal="center" vertical="center" wrapText="1"/>
    </xf>
    <xf numFmtId="0" fontId="13" fillId="18" borderId="7" xfId="5" applyFont="1" applyFill="1" applyBorder="1" applyAlignment="1">
      <alignment horizontal="center" vertical="center" wrapText="1"/>
    </xf>
    <xf numFmtId="0" fontId="13" fillId="13" borderId="0" xfId="5" applyFont="1" applyFill="1" applyBorder="1" applyAlignment="1">
      <alignment horizontal="center" vertical="center" wrapText="1"/>
    </xf>
    <xf numFmtId="1" fontId="5" fillId="17" borderId="0" xfId="4" applyNumberFormat="1" applyFont="1" applyFill="1" applyBorder="1" applyAlignment="1">
      <alignment horizontal="center" vertical="center"/>
    </xf>
    <xf numFmtId="0" fontId="10" fillId="0" borderId="0" xfId="4"/>
    <xf numFmtId="3" fontId="2" fillId="0" borderId="7" xfId="4" applyNumberFormat="1" applyFont="1" applyBorder="1"/>
    <xf numFmtId="0" fontId="13" fillId="18" borderId="0" xfId="5" applyFont="1" applyFill="1" applyBorder="1" applyAlignment="1">
      <alignment horizontal="center" vertical="center" wrapText="1"/>
    </xf>
    <xf numFmtId="1" fontId="10" fillId="0" borderId="7" xfId="3" applyNumberFormat="1" applyBorder="1"/>
    <xf numFmtId="0" fontId="10" fillId="3" borderId="7" xfId="3" applyFill="1" applyBorder="1"/>
    <xf numFmtId="49" fontId="6" fillId="0" borderId="0" xfId="1" applyNumberFormat="1" applyFont="1" applyFill="1" applyBorder="1" applyAlignment="1" applyProtection="1"/>
    <xf numFmtId="0" fontId="13" fillId="3" borderId="0" xfId="5" applyFont="1" applyFill="1" applyBorder="1" applyAlignment="1">
      <alignment horizontal="left" vertical="center" wrapText="1"/>
    </xf>
    <xf numFmtId="0" fontId="13" fillId="3" borderId="0" xfId="5" applyFont="1" applyFill="1" applyBorder="1" applyAlignment="1">
      <alignment horizontal="center" vertical="center" wrapText="1"/>
    </xf>
    <xf numFmtId="9" fontId="13" fillId="3" borderId="0" xfId="5" applyNumberFormat="1" applyFont="1" applyFill="1" applyBorder="1" applyAlignment="1">
      <alignment horizontal="center" vertical="center" wrapText="1"/>
    </xf>
    <xf numFmtId="3" fontId="3" fillId="3" borderId="0" xfId="5" applyNumberFormat="1" applyFont="1" applyFill="1" applyBorder="1"/>
    <xf numFmtId="0" fontId="10" fillId="3" borderId="0" xfId="3" applyFill="1" applyBorder="1"/>
    <xf numFmtId="1" fontId="10" fillId="3" borderId="0" xfId="3" applyNumberFormat="1" applyFill="1" applyBorder="1"/>
    <xf numFmtId="0" fontId="10" fillId="3" borderId="0" xfId="3" applyFill="1" applyBorder="1" applyAlignment="1">
      <alignment wrapText="1"/>
    </xf>
    <xf numFmtId="2" fontId="1" fillId="8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8" borderId="17" xfId="0" applyNumberFormat="1" applyFont="1" applyFill="1" applyBorder="1" applyAlignment="1">
      <alignment horizontal="center" vertical="center"/>
    </xf>
    <xf numFmtId="2" fontId="1" fillId="8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/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/>
    <xf numFmtId="0" fontId="15" fillId="14" borderId="7" xfId="0" applyFont="1" applyFill="1" applyBorder="1" applyAlignment="1">
      <alignment horizontal="center"/>
    </xf>
    <xf numFmtId="0" fontId="15" fillId="14" borderId="7" xfId="0" applyFont="1" applyFill="1" applyBorder="1" applyAlignment="1">
      <alignment horizontal="left"/>
    </xf>
    <xf numFmtId="0" fontId="15" fillId="14" borderId="7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right" wrapText="1"/>
    </xf>
    <xf numFmtId="0" fontId="14" fillId="11" borderId="6" xfId="0" applyFont="1" applyFill="1" applyBorder="1"/>
    <xf numFmtId="0" fontId="16" fillId="19" borderId="6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1" fontId="14" fillId="11" borderId="6" xfId="2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3" borderId="6" xfId="0" applyFont="1" applyFill="1" applyBorder="1"/>
    <xf numFmtId="2" fontId="16" fillId="14" borderId="6" xfId="0" applyNumberFormat="1" applyFont="1" applyFill="1" applyBorder="1" applyAlignment="1">
      <alignment horizontal="right" vertical="center"/>
    </xf>
    <xf numFmtId="0" fontId="16" fillId="14" borderId="6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wrapText="1"/>
    </xf>
    <xf numFmtId="0" fontId="14" fillId="3" borderId="24" xfId="0" applyFont="1" applyFill="1" applyBorder="1" applyAlignment="1">
      <alignment wrapText="1"/>
    </xf>
    <xf numFmtId="0" fontId="14" fillId="11" borderId="7" xfId="0" applyFont="1" applyFill="1" applyBorder="1"/>
    <xf numFmtId="0" fontId="16" fillId="19" borderId="7" xfId="0" applyFont="1" applyFill="1" applyBorder="1" applyAlignment="1">
      <alignment horizontal="center" vertical="center"/>
    </xf>
    <xf numFmtId="2" fontId="16" fillId="14" borderId="7" xfId="0" applyNumberFormat="1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1" fontId="14" fillId="11" borderId="7" xfId="2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3" borderId="7" xfId="0" applyFont="1" applyFill="1" applyBorder="1"/>
    <xf numFmtId="2" fontId="14" fillId="3" borderId="7" xfId="0" applyNumberFormat="1" applyFont="1" applyFill="1" applyBorder="1"/>
    <xf numFmtId="4" fontId="14" fillId="3" borderId="7" xfId="0" applyNumberFormat="1" applyFont="1" applyFill="1" applyBorder="1"/>
    <xf numFmtId="0" fontId="14" fillId="3" borderId="24" xfId="0" applyFont="1" applyFill="1" applyBorder="1" applyAlignment="1">
      <alignment horizontal="right" wrapText="1"/>
    </xf>
    <xf numFmtId="0" fontId="16" fillId="14" borderId="7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right" wrapText="1"/>
    </xf>
    <xf numFmtId="0" fontId="15" fillId="3" borderId="24" xfId="0" applyFont="1" applyFill="1" applyBorder="1" applyAlignment="1">
      <alignment wrapText="1"/>
    </xf>
    <xf numFmtId="1" fontId="16" fillId="14" borderId="7" xfId="0" applyNumberFormat="1" applyFont="1" applyFill="1" applyBorder="1" applyAlignment="1">
      <alignment horizontal="center" vertical="center"/>
    </xf>
    <xf numFmtId="1" fontId="16" fillId="14" borderId="7" xfId="0" applyNumberFormat="1" applyFont="1" applyFill="1" applyBorder="1" applyAlignment="1">
      <alignment horizontal="right" vertical="center"/>
    </xf>
    <xf numFmtId="0" fontId="17" fillId="3" borderId="24" xfId="0" applyFont="1" applyFill="1" applyBorder="1" applyAlignment="1">
      <alignment wrapText="1"/>
    </xf>
    <xf numFmtId="1" fontId="14" fillId="3" borderId="7" xfId="0" applyNumberFormat="1" applyFont="1" applyFill="1" applyBorder="1"/>
    <xf numFmtId="0" fontId="14" fillId="3" borderId="32" xfId="0" applyFont="1" applyFill="1" applyBorder="1" applyAlignment="1">
      <alignment horizontal="right" wrapText="1"/>
    </xf>
    <xf numFmtId="0" fontId="14" fillId="3" borderId="32" xfId="0" applyFont="1" applyFill="1" applyBorder="1" applyAlignment="1">
      <alignment wrapText="1"/>
    </xf>
    <xf numFmtId="0" fontId="14" fillId="3" borderId="7" xfId="0" applyFont="1" applyFill="1" applyBorder="1" applyAlignment="1">
      <alignment horizontal="right" wrapText="1"/>
    </xf>
    <xf numFmtId="0" fontId="14" fillId="3" borderId="5" xfId="0" applyFont="1" applyFill="1" applyBorder="1" applyAlignment="1">
      <alignment wrapText="1"/>
    </xf>
    <xf numFmtId="0" fontId="14" fillId="11" borderId="22" xfId="0" applyFont="1" applyFill="1" applyBorder="1"/>
    <xf numFmtId="0" fontId="16" fillId="19" borderId="2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wrapText="1"/>
    </xf>
    <xf numFmtId="0" fontId="15" fillId="3" borderId="7" xfId="0" applyFont="1" applyFill="1" applyBorder="1"/>
    <xf numFmtId="3" fontId="15" fillId="14" borderId="7" xfId="0" applyNumberFormat="1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/>
    </xf>
    <xf numFmtId="0" fontId="18" fillId="3" borderId="7" xfId="0" applyFont="1" applyFill="1" applyBorder="1"/>
    <xf numFmtId="0" fontId="16" fillId="3" borderId="7" xfId="0" applyFont="1" applyFill="1" applyBorder="1" applyAlignment="1">
      <alignment horizontal="center" vertical="center"/>
    </xf>
    <xf numFmtId="1" fontId="14" fillId="3" borderId="7" xfId="2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" fontId="19" fillId="3" borderId="7" xfId="0" applyNumberFormat="1" applyFont="1" applyFill="1" applyBorder="1" applyAlignment="1" applyProtection="1">
      <alignment horizontal="left" vertical="center"/>
    </xf>
    <xf numFmtId="1" fontId="20" fillId="3" borderId="7" xfId="0" applyNumberFormat="1" applyFont="1" applyFill="1" applyBorder="1" applyAlignment="1" applyProtection="1">
      <alignment horizontal="left" vertical="center"/>
    </xf>
    <xf numFmtId="0" fontId="16" fillId="3" borderId="7" xfId="0" applyFont="1" applyFill="1" applyBorder="1"/>
    <xf numFmtId="0" fontId="14" fillId="0" borderId="0" xfId="0" applyFont="1" applyBorder="1"/>
    <xf numFmtId="0" fontId="15" fillId="0" borderId="0" xfId="0" applyFont="1"/>
    <xf numFmtId="0" fontId="17" fillId="0" borderId="0" xfId="0" applyFont="1"/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horizontal="left"/>
    </xf>
    <xf numFmtId="0" fontId="15" fillId="3" borderId="0" xfId="0" applyFont="1" applyFill="1"/>
    <xf numFmtId="0" fontId="16" fillId="0" borderId="0" xfId="0" applyFont="1"/>
    <xf numFmtId="0" fontId="15" fillId="10" borderId="10" xfId="0" applyFont="1" applyFill="1" applyBorder="1" applyAlignment="1">
      <alignment horizontal="center"/>
    </xf>
    <xf numFmtId="0" fontId="15" fillId="10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4" fontId="14" fillId="3" borderId="7" xfId="0" applyNumberFormat="1" applyFont="1" applyFill="1" applyBorder="1" applyAlignment="1">
      <alignment vertical="center"/>
    </xf>
    <xf numFmtId="0" fontId="14" fillId="3" borderId="7" xfId="0" applyNumberFormat="1" applyFont="1" applyFill="1" applyBorder="1"/>
    <xf numFmtId="2" fontId="14" fillId="3" borderId="7" xfId="0" applyNumberFormat="1" applyFont="1" applyFill="1" applyBorder="1" applyAlignment="1">
      <alignment vertical="center"/>
    </xf>
    <xf numFmtId="0" fontId="16" fillId="8" borderId="16" xfId="0" applyNumberFormat="1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3" fontId="16" fillId="8" borderId="16" xfId="0" applyNumberFormat="1" applyFont="1" applyFill="1" applyBorder="1" applyAlignment="1">
      <alignment horizontal="center" vertical="center"/>
    </xf>
    <xf numFmtId="2" fontId="16" fillId="8" borderId="16" xfId="0" applyNumberFormat="1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2" fontId="16" fillId="3" borderId="7" xfId="0" applyNumberFormat="1" applyFont="1" applyFill="1" applyBorder="1"/>
    <xf numFmtId="2" fontId="16" fillId="0" borderId="7" xfId="0" applyNumberFormat="1" applyFont="1" applyBorder="1" applyAlignment="1">
      <alignment horizontal="center" vertical="center"/>
    </xf>
    <xf numFmtId="3" fontId="16" fillId="14" borderId="7" xfId="0" applyNumberFormat="1" applyFont="1" applyFill="1" applyBorder="1" applyAlignment="1">
      <alignment vertical="center"/>
    </xf>
    <xf numFmtId="4" fontId="16" fillId="14" borderId="7" xfId="0" applyNumberFormat="1" applyFont="1" applyFill="1" applyBorder="1"/>
    <xf numFmtId="4" fontId="16" fillId="14" borderId="7" xfId="0" applyNumberFormat="1" applyFont="1" applyFill="1" applyBorder="1" applyAlignment="1">
      <alignment horizontal="center"/>
    </xf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8" fillId="13" borderId="7" xfId="5" applyFont="1" applyFill="1" applyBorder="1" applyAlignment="1">
      <alignment horizontal="left" vertical="center" wrapText="1"/>
    </xf>
    <xf numFmtId="0" fontId="8" fillId="3" borderId="7" xfId="5" applyFont="1" applyFill="1" applyBorder="1" applyAlignment="1">
      <alignment horizontal="left" vertical="center" wrapText="1"/>
    </xf>
    <xf numFmtId="0" fontId="22" fillId="3" borderId="7" xfId="5" applyFont="1" applyFill="1" applyBorder="1" applyAlignment="1">
      <alignment horizontal="center" vertical="center" wrapText="1"/>
    </xf>
    <xf numFmtId="3" fontId="22" fillId="3" borderId="7" xfId="5" applyNumberFormat="1" applyFont="1" applyFill="1" applyBorder="1" applyAlignment="1">
      <alignment horizontal="center" vertical="center" wrapText="1"/>
    </xf>
    <xf numFmtId="0" fontId="14" fillId="18" borderId="7" xfId="3" applyFont="1" applyFill="1" applyBorder="1" applyAlignment="1">
      <alignment wrapText="1"/>
    </xf>
    <xf numFmtId="9" fontId="22" fillId="11" borderId="7" xfId="5" applyNumberFormat="1" applyFont="1" applyFill="1" applyBorder="1" applyAlignment="1">
      <alignment horizontal="center" vertical="center" wrapText="1"/>
    </xf>
    <xf numFmtId="3" fontId="19" fillId="0" borderId="7" xfId="5" applyNumberFormat="1" applyFont="1" applyFill="1" applyBorder="1"/>
    <xf numFmtId="9" fontId="22" fillId="3" borderId="7" xfId="5" applyNumberFormat="1" applyFont="1" applyFill="1" applyBorder="1" applyAlignment="1">
      <alignment horizontal="center" vertical="center" wrapText="1"/>
    </xf>
    <xf numFmtId="3" fontId="19" fillId="3" borderId="7" xfId="5" applyNumberFormat="1" applyFont="1" applyFill="1" applyBorder="1"/>
    <xf numFmtId="0" fontId="25" fillId="3" borderId="0" xfId="3" applyFont="1" applyFill="1" applyBorder="1" applyAlignment="1">
      <alignment wrapText="1"/>
    </xf>
    <xf numFmtId="0" fontId="22" fillId="3" borderId="0" xfId="5" applyFont="1" applyFill="1" applyBorder="1" applyAlignment="1">
      <alignment horizontal="left" vertical="center" wrapText="1"/>
    </xf>
    <xf numFmtId="0" fontId="22" fillId="3" borderId="0" xfId="5" applyFont="1" applyFill="1" applyBorder="1" applyAlignment="1">
      <alignment horizontal="center" vertical="center" wrapText="1"/>
    </xf>
    <xf numFmtId="9" fontId="22" fillId="3" borderId="0" xfId="5" applyNumberFormat="1" applyFont="1" applyFill="1" applyBorder="1" applyAlignment="1">
      <alignment horizontal="center" vertical="center" wrapText="1"/>
    </xf>
    <xf numFmtId="3" fontId="19" fillId="3" borderId="0" xfId="5" applyNumberFormat="1" applyFont="1" applyFill="1" applyBorder="1"/>
    <xf numFmtId="0" fontId="14" fillId="3" borderId="0" xfId="3" applyFont="1" applyFill="1" applyBorder="1" applyAlignment="1">
      <alignment wrapText="1"/>
    </xf>
    <xf numFmtId="0" fontId="20" fillId="0" borderId="7" xfId="5" applyFont="1" applyFill="1" applyBorder="1" applyAlignment="1">
      <alignment horizontal="center" vertical="center" wrapText="1"/>
    </xf>
    <xf numFmtId="0" fontId="8" fillId="20" borderId="7" xfId="5" applyFont="1" applyFill="1" applyBorder="1" applyAlignment="1">
      <alignment horizontal="left" vertical="center" wrapText="1"/>
    </xf>
    <xf numFmtId="0" fontId="8" fillId="20" borderId="7" xfId="5" applyFont="1" applyFill="1" applyBorder="1" applyAlignment="1">
      <alignment horizontal="center" vertical="center" wrapText="1"/>
    </xf>
    <xf numFmtId="3" fontId="8" fillId="20" borderId="7" xfId="5" applyNumberFormat="1" applyFont="1" applyFill="1" applyBorder="1" applyAlignment="1">
      <alignment horizontal="center" vertical="center" wrapText="1"/>
    </xf>
    <xf numFmtId="2" fontId="22" fillId="20" borderId="7" xfId="5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 applyProtection="1">
      <alignment vertical="top"/>
    </xf>
    <xf numFmtId="0" fontId="19" fillId="3" borderId="0" xfId="1" applyNumberFormat="1" applyFont="1" applyFill="1" applyBorder="1" applyAlignment="1" applyProtection="1">
      <alignment vertical="top"/>
    </xf>
    <xf numFmtId="0" fontId="17" fillId="0" borderId="0" xfId="0" applyFont="1" applyAlignment="1"/>
    <xf numFmtId="0" fontId="23" fillId="9" borderId="7" xfId="1" applyNumberFormat="1" applyFont="1" applyFill="1" applyBorder="1" applyAlignment="1" applyProtection="1">
      <alignment horizontal="center" vertical="center"/>
    </xf>
    <xf numFmtId="0" fontId="22" fillId="9" borderId="2" xfId="1" applyNumberFormat="1" applyFont="1" applyFill="1" applyBorder="1" applyAlignment="1" applyProtection="1">
      <alignment horizontal="center" vertical="top"/>
    </xf>
    <xf numFmtId="49" fontId="22" fillId="0" borderId="7" xfId="1" applyNumberFormat="1" applyFont="1" applyFill="1" applyBorder="1" applyAlignment="1" applyProtection="1">
      <alignment horizontal="center"/>
    </xf>
    <xf numFmtId="0" fontId="26" fillId="0" borderId="7" xfId="1" applyNumberFormat="1" applyFont="1" applyFill="1" applyBorder="1" applyAlignment="1" applyProtection="1">
      <alignment wrapText="1"/>
    </xf>
    <xf numFmtId="2" fontId="19" fillId="0" borderId="9" xfId="1" applyNumberFormat="1" applyFont="1" applyFill="1" applyBorder="1" applyAlignment="1" applyProtection="1">
      <alignment horizontal="center"/>
    </xf>
    <xf numFmtId="2" fontId="27" fillId="0" borderId="9" xfId="1" applyNumberFormat="1" applyFont="1" applyFill="1" applyBorder="1" applyAlignment="1" applyProtection="1">
      <alignment horizontal="center"/>
    </xf>
    <xf numFmtId="49" fontId="22" fillId="0" borderId="7" xfId="1" applyNumberFormat="1" applyFont="1" applyFill="1" applyBorder="1" applyAlignment="1" applyProtection="1"/>
    <xf numFmtId="1" fontId="22" fillId="7" borderId="7" xfId="1" applyNumberFormat="1" applyFont="1" applyFill="1" applyBorder="1" applyAlignment="1" applyProtection="1">
      <alignment horizontal="left" vertical="center" wrapText="1"/>
    </xf>
    <xf numFmtId="1" fontId="22" fillId="7" borderId="7" xfId="1" applyNumberFormat="1" applyFont="1" applyFill="1" applyBorder="1" applyAlignment="1" applyProtection="1">
      <alignment horizontal="center" vertical="center"/>
    </xf>
    <xf numFmtId="1" fontId="22" fillId="11" borderId="7" xfId="0" applyNumberFormat="1" applyFont="1" applyFill="1" applyBorder="1" applyAlignment="1" applyProtection="1">
      <alignment horizontal="left" vertical="center"/>
    </xf>
    <xf numFmtId="1" fontId="22" fillId="14" borderId="7" xfId="0" applyNumberFormat="1" applyFont="1" applyFill="1" applyBorder="1" applyAlignment="1" applyProtection="1">
      <alignment horizontal="center" vertical="center"/>
    </xf>
    <xf numFmtId="1" fontId="22" fillId="11" borderId="7" xfId="0" applyNumberFormat="1" applyFont="1" applyFill="1" applyBorder="1" applyAlignment="1" applyProtection="1">
      <alignment horizontal="center" vertical="center"/>
    </xf>
    <xf numFmtId="1" fontId="19" fillId="16" borderId="7" xfId="0" applyNumberFormat="1" applyFont="1" applyFill="1" applyBorder="1" applyAlignment="1" applyProtection="1">
      <alignment horizontal="center" vertical="center"/>
    </xf>
    <xf numFmtId="49" fontId="28" fillId="0" borderId="7" xfId="1" applyNumberFormat="1" applyFont="1" applyFill="1" applyBorder="1" applyAlignment="1" applyProtection="1"/>
    <xf numFmtId="1" fontId="22" fillId="16" borderId="7" xfId="0" applyNumberFormat="1" applyFont="1" applyFill="1" applyBorder="1" applyAlignment="1" applyProtection="1">
      <alignment horizontal="center" vertical="center"/>
    </xf>
    <xf numFmtId="1" fontId="22" fillId="7" borderId="7" xfId="1" applyNumberFormat="1" applyFont="1" applyFill="1" applyBorder="1" applyAlignment="1" applyProtection="1">
      <alignment horizontal="left" vertical="center"/>
    </xf>
    <xf numFmtId="1" fontId="22" fillId="7" borderId="3" xfId="1" applyNumberFormat="1" applyFont="1" applyFill="1" applyBorder="1" applyAlignment="1" applyProtection="1">
      <alignment horizontal="center" vertical="center"/>
    </xf>
    <xf numFmtId="0" fontId="29" fillId="0" borderId="0" xfId="1" applyNumberFormat="1" applyFont="1" applyFill="1" applyBorder="1" applyAlignment="1" applyProtection="1">
      <alignment vertical="top"/>
    </xf>
    <xf numFmtId="1" fontId="8" fillId="15" borderId="7" xfId="1" applyNumberFormat="1" applyFont="1" applyFill="1" applyBorder="1" applyAlignment="1" applyProtection="1">
      <alignment horizontal="center" vertical="center"/>
    </xf>
    <xf numFmtId="1" fontId="20" fillId="15" borderId="7" xfId="1" applyNumberFormat="1" applyFont="1" applyFill="1" applyBorder="1" applyAlignment="1" applyProtection="1">
      <alignment horizontal="center" vertical="center"/>
    </xf>
    <xf numFmtId="2" fontId="19" fillId="3" borderId="7" xfId="1" applyNumberFormat="1" applyFont="1" applyFill="1" applyBorder="1" applyAlignment="1" applyProtection="1">
      <alignment horizontal="center"/>
    </xf>
    <xf numFmtId="1" fontId="22" fillId="3" borderId="7" xfId="0" applyNumberFormat="1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wrapText="1"/>
    </xf>
    <xf numFmtId="1" fontId="22" fillId="8" borderId="7" xfId="0" applyNumberFormat="1" applyFont="1" applyFill="1" applyBorder="1" applyAlignment="1" applyProtection="1">
      <alignment horizontal="center" vertical="center"/>
    </xf>
    <xf numFmtId="1" fontId="8" fillId="7" borderId="7" xfId="1" applyNumberFormat="1" applyFont="1" applyFill="1" applyBorder="1" applyAlignment="1" applyProtection="1">
      <alignment horizontal="center" vertical="center"/>
    </xf>
    <xf numFmtId="49" fontId="30" fillId="3" borderId="7" xfId="1" applyNumberFormat="1" applyFont="1" applyFill="1" applyBorder="1" applyAlignment="1" applyProtection="1"/>
    <xf numFmtId="1" fontId="30" fillId="3" borderId="7" xfId="1" applyNumberFormat="1" applyFont="1" applyFill="1" applyBorder="1" applyAlignment="1" applyProtection="1">
      <alignment horizontal="left" vertical="center"/>
    </xf>
    <xf numFmtId="1" fontId="30" fillId="3" borderId="7" xfId="1" applyNumberFormat="1" applyFont="1" applyFill="1" applyBorder="1" applyAlignment="1" applyProtection="1">
      <alignment horizontal="center" vertical="center"/>
    </xf>
    <xf numFmtId="1" fontId="8" fillId="7" borderId="7" xfId="1" applyNumberFormat="1" applyFont="1" applyFill="1" applyBorder="1" applyAlignment="1" applyProtection="1">
      <alignment horizontal="center" vertical="center" wrapText="1"/>
    </xf>
    <xf numFmtId="0" fontId="22" fillId="10" borderId="7" xfId="0" applyFont="1" applyFill="1" applyBorder="1" applyAlignment="1" applyProtection="1">
      <alignment horizontal="center" wrapText="1"/>
    </xf>
    <xf numFmtId="1" fontId="22" fillId="10" borderId="7" xfId="0" applyNumberFormat="1" applyFont="1" applyFill="1" applyBorder="1" applyAlignment="1" applyProtection="1">
      <alignment horizontal="center" vertical="center"/>
    </xf>
    <xf numFmtId="0" fontId="22" fillId="11" borderId="7" xfId="0" applyFont="1" applyFill="1" applyBorder="1" applyAlignment="1" applyProtection="1">
      <alignment horizontal="center" wrapText="1"/>
    </xf>
    <xf numFmtId="49" fontId="22" fillId="3" borderId="7" xfId="1" applyNumberFormat="1" applyFont="1" applyFill="1" applyBorder="1" applyAlignment="1" applyProtection="1"/>
    <xf numFmtId="0" fontId="31" fillId="11" borderId="7" xfId="1" applyNumberFormat="1" applyFont="1" applyFill="1" applyBorder="1" applyAlignment="1" applyProtection="1">
      <alignment horizontal="left" wrapText="1"/>
    </xf>
    <xf numFmtId="0" fontId="31" fillId="0" borderId="7" xfId="1" applyNumberFormat="1" applyFont="1" applyFill="1" applyBorder="1" applyAlignment="1" applyProtection="1">
      <alignment horizontal="left" wrapText="1"/>
    </xf>
    <xf numFmtId="0" fontId="32" fillId="10" borderId="7" xfId="1" applyNumberFormat="1" applyFont="1" applyFill="1" applyBorder="1" applyAlignment="1" applyProtection="1">
      <alignment horizontal="center" vertical="center" wrapText="1"/>
    </xf>
    <xf numFmtId="1" fontId="20" fillId="10" borderId="7" xfId="1" applyNumberFormat="1" applyFont="1" applyFill="1" applyBorder="1" applyAlignment="1" applyProtection="1">
      <alignment horizontal="center" vertical="center"/>
    </xf>
    <xf numFmtId="0" fontId="33" fillId="12" borderId="7" xfId="1" applyNumberFormat="1" applyFont="1" applyFill="1" applyBorder="1" applyAlignment="1" applyProtection="1">
      <alignment horizontal="center" vertical="center" wrapText="1"/>
    </xf>
    <xf numFmtId="1" fontId="8" fillId="3" borderId="7" xfId="1" applyNumberFormat="1" applyFont="1" applyFill="1" applyBorder="1" applyAlignment="1" applyProtection="1">
      <alignment horizontal="center" vertical="center" wrapText="1"/>
    </xf>
    <xf numFmtId="0" fontId="22" fillId="13" borderId="7" xfId="0" applyFont="1" applyFill="1" applyBorder="1" applyAlignment="1" applyProtection="1">
      <alignment horizontal="center" wrapText="1"/>
    </xf>
    <xf numFmtId="1" fontId="22" fillId="12" borderId="7" xfId="0" applyNumberFormat="1" applyFont="1" applyFill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right" wrapText="1"/>
    </xf>
    <xf numFmtId="0" fontId="19" fillId="0" borderId="0" xfId="1" applyNumberFormat="1" applyFont="1" applyFill="1" applyBorder="1" applyAlignment="1" applyProtection="1">
      <alignment horizontal="center" vertical="top"/>
    </xf>
    <xf numFmtId="2" fontId="19" fillId="3" borderId="0" xfId="1" applyNumberFormat="1" applyFont="1" applyFill="1" applyBorder="1" applyAlignment="1" applyProtection="1">
      <alignment horizontal="center"/>
    </xf>
    <xf numFmtId="49" fontId="22" fillId="0" borderId="0" xfId="1" applyNumberFormat="1" applyFont="1" applyFill="1" applyBorder="1" applyAlignment="1" applyProtection="1">
      <alignment vertical="top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22" fillId="8" borderId="7" xfId="1" applyNumberFormat="1" applyFont="1" applyFill="1" applyBorder="1" applyAlignment="1" applyProtection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1" fontId="8" fillId="3" borderId="7" xfId="1" applyNumberFormat="1" applyFont="1" applyFill="1" applyBorder="1" applyAlignment="1" applyProtection="1">
      <alignment horizontal="center" vertical="center"/>
    </xf>
    <xf numFmtId="1" fontId="14" fillId="0" borderId="8" xfId="0" applyNumberFormat="1" applyFont="1" applyBorder="1" applyAlignment="1">
      <alignment vertical="top" wrapText="1"/>
    </xf>
    <xf numFmtId="1" fontId="8" fillId="3" borderId="7" xfId="0" applyNumberFormat="1" applyFont="1" applyFill="1" applyBorder="1" applyAlignment="1" applyProtection="1">
      <alignment horizontal="left" vertical="center"/>
    </xf>
    <xf numFmtId="3" fontId="15" fillId="21" borderId="7" xfId="0" applyNumberFormat="1" applyFont="1" applyFill="1" applyBorder="1" applyAlignment="1">
      <alignment horizontal="center" vertical="center"/>
    </xf>
    <xf numFmtId="0" fontId="16" fillId="21" borderId="7" xfId="0" applyFont="1" applyFill="1" applyBorder="1" applyAlignment="1">
      <alignment horizontal="center" vertical="center"/>
    </xf>
    <xf numFmtId="0" fontId="14" fillId="21" borderId="7" xfId="0" applyFont="1" applyFill="1" applyBorder="1"/>
    <xf numFmtId="1" fontId="14" fillId="21" borderId="7" xfId="2" applyNumberFormat="1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center" vertical="center"/>
    </xf>
    <xf numFmtId="3" fontId="15" fillId="21" borderId="7" xfId="0" applyNumberFormat="1" applyFont="1" applyFill="1" applyBorder="1" applyAlignment="1">
      <alignment vertical="center"/>
    </xf>
    <xf numFmtId="3" fontId="18" fillId="21" borderId="7" xfId="0" applyNumberFormat="1" applyFont="1" applyFill="1" applyBorder="1" applyAlignment="1">
      <alignment vertical="center"/>
    </xf>
    <xf numFmtId="166" fontId="22" fillId="3" borderId="7" xfId="5" applyNumberFormat="1" applyFont="1" applyFill="1" applyBorder="1" applyAlignment="1">
      <alignment horizontal="center" vertical="center" wrapText="1"/>
    </xf>
    <xf numFmtId="3" fontId="15" fillId="0" borderId="7" xfId="4" applyNumberFormat="1" applyFont="1" applyBorder="1" applyAlignment="1">
      <alignment horizontal="center" vertical="center"/>
    </xf>
    <xf numFmtId="0" fontId="8" fillId="0" borderId="0" xfId="3" applyFont="1" applyAlignment="1">
      <alignment horizontal="right"/>
    </xf>
    <xf numFmtId="0" fontId="14" fillId="0" borderId="0" xfId="3" applyFont="1" applyFill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3" borderId="0" xfId="5" applyFont="1" applyFill="1" applyBorder="1" applyAlignment="1">
      <alignment horizontal="left" vertical="center" wrapText="1"/>
    </xf>
    <xf numFmtId="0" fontId="8" fillId="3" borderId="0" xfId="5" applyFont="1" applyFill="1" applyBorder="1" applyAlignment="1">
      <alignment horizontal="center" vertical="center" wrapText="1"/>
    </xf>
    <xf numFmtId="9" fontId="8" fillId="3" borderId="0" xfId="5" applyNumberFormat="1" applyFont="1" applyFill="1" applyBorder="1" applyAlignment="1">
      <alignment horizontal="center" vertical="center" wrapText="1"/>
    </xf>
    <xf numFmtId="3" fontId="24" fillId="3" borderId="0" xfId="5" applyNumberFormat="1" applyFont="1" applyFill="1" applyBorder="1"/>
    <xf numFmtId="4" fontId="8" fillId="20" borderId="7" xfId="5" applyNumberFormat="1" applyFont="1" applyFill="1" applyBorder="1" applyAlignment="1">
      <alignment horizontal="center" vertical="center" wrapText="1"/>
    </xf>
    <xf numFmtId="165" fontId="22" fillId="3" borderId="7" xfId="5" applyNumberFormat="1" applyFont="1" applyFill="1" applyBorder="1" applyAlignment="1">
      <alignment horizontal="center" vertical="center" wrapText="1"/>
    </xf>
    <xf numFmtId="0" fontId="22" fillId="3" borderId="7" xfId="5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 applyProtection="1">
      <alignment horizontal="left" wrapText="1"/>
    </xf>
    <xf numFmtId="0" fontId="20" fillId="8" borderId="7" xfId="0" applyFont="1" applyFill="1" applyBorder="1" applyAlignment="1" applyProtection="1">
      <alignment horizontal="center" wrapText="1"/>
    </xf>
    <xf numFmtId="1" fontId="20" fillId="7" borderId="7" xfId="1" applyNumberFormat="1" applyFont="1" applyFill="1" applyBorder="1" applyAlignment="1" applyProtection="1">
      <alignment horizontal="center" vertical="center" wrapText="1"/>
    </xf>
    <xf numFmtId="3" fontId="8" fillId="7" borderId="7" xfId="1" applyNumberFormat="1" applyFont="1" applyFill="1" applyBorder="1" applyAlignment="1" applyProtection="1">
      <alignment horizontal="center" vertical="center"/>
    </xf>
    <xf numFmtId="3" fontId="20" fillId="7" borderId="7" xfId="1" applyNumberFormat="1" applyFont="1" applyFill="1" applyBorder="1" applyAlignment="1" applyProtection="1">
      <alignment horizontal="center" vertical="center"/>
    </xf>
    <xf numFmtId="3" fontId="20" fillId="15" borderId="7" xfId="1" applyNumberFormat="1" applyFont="1" applyFill="1" applyBorder="1" applyAlignment="1" applyProtection="1">
      <alignment horizontal="center" vertical="center"/>
    </xf>
    <xf numFmtId="1" fontId="34" fillId="7" borderId="7" xfId="1" applyNumberFormat="1" applyFont="1" applyFill="1" applyBorder="1" applyAlignment="1" applyProtection="1">
      <alignment horizontal="center" vertical="center" wrapText="1"/>
    </xf>
    <xf numFmtId="0" fontId="35" fillId="0" borderId="7" xfId="1" applyNumberFormat="1" applyFont="1" applyFill="1" applyBorder="1" applyAlignment="1" applyProtection="1">
      <alignment horizontal="left" wrapText="1"/>
    </xf>
    <xf numFmtId="0" fontId="32" fillId="12" borderId="7" xfId="1" applyNumberFormat="1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 applyProtection="1">
      <alignment horizontal="center" wrapText="1"/>
    </xf>
    <xf numFmtId="0" fontId="36" fillId="0" borderId="7" xfId="0" applyFont="1" applyBorder="1" applyAlignment="1" applyProtection="1">
      <alignment horizontal="right" wrapText="1"/>
    </xf>
    <xf numFmtId="0" fontId="20" fillId="9" borderId="2" xfId="1" applyNumberFormat="1" applyFont="1" applyFill="1" applyBorder="1" applyAlignment="1" applyProtection="1">
      <alignment horizontal="center" vertical="top"/>
    </xf>
    <xf numFmtId="0" fontId="22" fillId="9" borderId="7" xfId="1" applyNumberFormat="1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8" fillId="3" borderId="0" xfId="1" applyNumberFormat="1" applyFont="1" applyFill="1" applyBorder="1" applyAlignment="1" applyProtection="1">
      <alignment horizontal="center" vertical="top"/>
    </xf>
    <xf numFmtId="1" fontId="5" fillId="3" borderId="7" xfId="0" applyNumberFormat="1" applyFont="1" applyFill="1" applyBorder="1" applyAlignment="1" applyProtection="1">
      <alignment horizontal="center" vertical="center"/>
    </xf>
    <xf numFmtId="2" fontId="0" fillId="3" borderId="7" xfId="0" applyNumberFormat="1" applyFill="1" applyBorder="1"/>
    <xf numFmtId="0" fontId="0" fillId="3" borderId="7" xfId="0" applyFill="1" applyBorder="1"/>
    <xf numFmtId="164" fontId="0" fillId="0" borderId="0" xfId="0" applyNumberFormat="1"/>
    <xf numFmtId="0" fontId="17" fillId="0" borderId="7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49" fontId="17" fillId="0" borderId="7" xfId="0" applyNumberFormat="1" applyFont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vertical="center" wrapText="1"/>
    </xf>
    <xf numFmtId="164" fontId="15" fillId="5" borderId="7" xfId="0" applyNumberFormat="1" applyFont="1" applyFill="1" applyBorder="1" applyAlignment="1">
      <alignment horizontal="center" vertical="center"/>
    </xf>
    <xf numFmtId="2" fontId="17" fillId="0" borderId="0" xfId="0" applyNumberFormat="1" applyFont="1"/>
    <xf numFmtId="0" fontId="15" fillId="3" borderId="0" xfId="0" applyFont="1" applyFill="1" applyAlignment="1"/>
    <xf numFmtId="0" fontId="37" fillId="0" borderId="0" xfId="0" applyFont="1" applyAlignment="1"/>
    <xf numFmtId="0" fontId="15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9" borderId="13" xfId="1" applyNumberFormat="1" applyFont="1" applyFill="1" applyBorder="1" applyAlignment="1" applyProtection="1">
      <alignment horizontal="center" vertical="top"/>
    </xf>
    <xf numFmtId="0" fontId="20" fillId="9" borderId="12" xfId="1" applyNumberFormat="1" applyFont="1" applyFill="1" applyBorder="1" applyAlignment="1" applyProtection="1">
      <alignment horizontal="center" vertical="top"/>
    </xf>
    <xf numFmtId="0" fontId="20" fillId="9" borderId="11" xfId="1" applyNumberFormat="1" applyFont="1" applyFill="1" applyBorder="1" applyAlignment="1" applyProtection="1">
      <alignment horizontal="center" vertical="top"/>
    </xf>
    <xf numFmtId="0" fontId="20" fillId="9" borderId="10" xfId="1" applyNumberFormat="1" applyFont="1" applyFill="1" applyBorder="1" applyAlignment="1" applyProtection="1">
      <alignment horizontal="center" vertical="top"/>
    </xf>
    <xf numFmtId="0" fontId="8" fillId="9" borderId="13" xfId="1" applyNumberFormat="1" applyFont="1" applyFill="1" applyBorder="1" applyAlignment="1" applyProtection="1">
      <alignment horizontal="center" vertical="top"/>
    </xf>
    <xf numFmtId="0" fontId="8" fillId="9" borderId="12" xfId="1" applyNumberFormat="1" applyFont="1" applyFill="1" applyBorder="1" applyAlignment="1" applyProtection="1">
      <alignment horizontal="center" vertical="top"/>
    </xf>
    <xf numFmtId="0" fontId="8" fillId="9" borderId="11" xfId="1" applyNumberFormat="1" applyFont="1" applyFill="1" applyBorder="1" applyAlignment="1" applyProtection="1">
      <alignment horizontal="center" vertical="top"/>
    </xf>
    <xf numFmtId="0" fontId="8" fillId="9" borderId="10" xfId="1" applyNumberFormat="1" applyFont="1" applyFill="1" applyBorder="1" applyAlignment="1" applyProtection="1">
      <alignment horizontal="center" vertical="top"/>
    </xf>
    <xf numFmtId="0" fontId="20" fillId="9" borderId="3" xfId="1" applyNumberFormat="1" applyFont="1" applyFill="1" applyBorder="1" applyAlignment="1" applyProtection="1">
      <alignment horizontal="center" vertical="top"/>
    </xf>
    <xf numFmtId="0" fontId="20" fillId="9" borderId="4" xfId="1" applyNumberFormat="1" applyFont="1" applyFill="1" applyBorder="1" applyAlignment="1" applyProtection="1">
      <alignment horizontal="center" vertical="top"/>
    </xf>
    <xf numFmtId="0" fontId="22" fillId="9" borderId="3" xfId="1" applyNumberFormat="1" applyFont="1" applyFill="1" applyBorder="1" applyAlignment="1" applyProtection="1">
      <alignment horizontal="center" vertical="top"/>
    </xf>
    <xf numFmtId="0" fontId="22" fillId="9" borderId="5" xfId="1" applyNumberFormat="1" applyFont="1" applyFill="1" applyBorder="1" applyAlignment="1" applyProtection="1">
      <alignment horizontal="center" vertical="top"/>
    </xf>
    <xf numFmtId="0" fontId="18" fillId="0" borderId="0" xfId="0" applyFont="1" applyAlignment="1">
      <alignment horizontal="center" vertical="center"/>
    </xf>
    <xf numFmtId="0" fontId="10" fillId="0" borderId="0" xfId="3" applyAlignment="1">
      <alignment horizontal="center"/>
    </xf>
    <xf numFmtId="0" fontId="14" fillId="0" borderId="0" xfId="3" applyFont="1" applyFill="1" applyBorder="1" applyAlignment="1">
      <alignment horizontal="center"/>
    </xf>
    <xf numFmtId="0" fontId="21" fillId="0" borderId="0" xfId="4" applyFont="1" applyFill="1" applyAlignment="1">
      <alignment horizontal="center"/>
    </xf>
    <xf numFmtId="0" fontId="22" fillId="0" borderId="2" xfId="5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 wrapText="1"/>
    </xf>
    <xf numFmtId="0" fontId="22" fillId="0" borderId="6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 wrapText="1"/>
    </xf>
    <xf numFmtId="0" fontId="20" fillId="0" borderId="14" xfId="5" applyFont="1" applyFill="1" applyBorder="1" applyAlignment="1">
      <alignment horizontal="center" vertical="center" wrapText="1"/>
    </xf>
    <xf numFmtId="0" fontId="20" fillId="0" borderId="6" xfId="5" applyFont="1" applyFill="1" applyBorder="1" applyAlignment="1">
      <alignment horizontal="center" vertical="center" wrapText="1"/>
    </xf>
    <xf numFmtId="0" fontId="20" fillId="0" borderId="3" xfId="5" applyFont="1" applyFill="1" applyBorder="1" applyAlignment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/>
    </xf>
    <xf numFmtId="0" fontId="20" fillId="0" borderId="4" xfId="3" applyFont="1" applyFill="1" applyBorder="1" applyAlignment="1">
      <alignment horizontal="center"/>
    </xf>
    <xf numFmtId="0" fontId="20" fillId="0" borderId="5" xfId="3" applyFont="1" applyFill="1" applyBorder="1" applyAlignment="1">
      <alignment horizontal="center"/>
    </xf>
    <xf numFmtId="0" fontId="20" fillId="0" borderId="2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10" fillId="0" borderId="7" xfId="3" applyBorder="1" applyAlignment="1">
      <alignment horizontal="center" vertical="center"/>
    </xf>
    <xf numFmtId="0" fontId="10" fillId="0" borderId="15" xfId="3" applyBorder="1" applyAlignment="1">
      <alignment horizontal="center"/>
    </xf>
    <xf numFmtId="0" fontId="10" fillId="0" borderId="11" xfId="3" applyBorder="1" applyAlignment="1">
      <alignment horizontal="center"/>
    </xf>
    <xf numFmtId="0" fontId="10" fillId="0" borderId="7" xfId="3" applyBorder="1" applyAlignment="1">
      <alignment horizontal="center"/>
    </xf>
    <xf numFmtId="0" fontId="10" fillId="0" borderId="2" xfId="3" applyBorder="1" applyAlignment="1">
      <alignment horizontal="center"/>
    </xf>
    <xf numFmtId="0" fontId="10" fillId="0" borderId="6" xfId="3" applyBorder="1" applyAlignment="1">
      <alignment horizontal="center"/>
    </xf>
  </cellXfs>
  <cellStyles count="6">
    <cellStyle name="Обычный" xfId="0" builtinId="0"/>
    <cellStyle name="Обычный 2" xfId="4"/>
    <cellStyle name="Обычный 3" xfId="3"/>
    <cellStyle name="Обычный_Лист1" xfId="5"/>
    <cellStyle name="Обычный_план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U_Gabriela/Documents/&#1055;&#1051;&#1040;&#1053;%20&#1044;&#1054;&#1061;&#1054;&#1044;&#1030;&#1042;%20&#1053;&#1040;%202021%20&#1088;&#1110;&#1082;/&#1050;&#1086;&#1096;&#1090;&#1086;&#1088;&#1080;&#1089;&#1080;%20&#1087;&#1110;&#1076;%20&#1092;&#1110;&#1085;&#1072;&#1085;&#1089;&#1091;&#1074;&#1072;&#1085;&#1085;&#1103;%20&#1085;&#1072;%202021&#1088;/2&#1074;%20&#1073;&#1102;&#1076;&#1078;&#1077;&#1090;%20&#1090;&#1072;%20&#1079;&#1074;&#1110;&#1090;&#1085;&#1110;&#1089;&#1090;&#1100;%202021-%20&#1079;&#1084;&#1110;&#108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110;&#1085;&#1072;&#1085;&#1089;&#1086;&#1074;&#1080;&#1081;%20&#1087;&#1083;&#1072;&#1085;%20-%202022%20&#1088;&#1110;&#1082;%20(&#1087;&#1088;&#1086;&#1075;&#1085;&#1086;&#1079;)%20-%20&#1092;&#1086;&#1088;&#1084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0;&#1088;&#1082;&#1072;&#1076;&#1080;&#1081;\Documents\&#1060;&#1086;&#1088;&#1084;&#1099;\07.2020\&#1050;&#1055;8%20-%2010.09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вир-реаліз"/>
      <sheetName val="План Інв"/>
      <sheetName val="План БДР"/>
      <sheetName val="План ЗП"/>
      <sheetName val="План Баланс"/>
      <sheetName val="План КПД"/>
      <sheetName val="Виробництво-Реалізація"/>
      <sheetName val="Інвестиції "/>
      <sheetName val="БДР - год"/>
      <sheetName val="ЗП"/>
      <sheetName val="Баланс- год"/>
      <sheetName val="КПД"/>
      <sheetName val="Пояснення"/>
      <sheetName val="Лист1"/>
      <sheetName val="Проверка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а</v>
          </cell>
          <cell r="DH8">
            <v>40000</v>
          </cell>
          <cell r="DS8">
            <v>40000</v>
          </cell>
          <cell r="DU8">
            <v>8800</v>
          </cell>
          <cell r="EF8">
            <v>8800</v>
          </cell>
        </row>
        <row r="9">
          <cell r="A9" t="str">
            <v>а</v>
          </cell>
          <cell r="DH9">
            <v>30600</v>
          </cell>
          <cell r="DS9">
            <v>30600</v>
          </cell>
          <cell r="DU9">
            <v>6732</v>
          </cell>
          <cell r="EF9">
            <v>6732</v>
          </cell>
        </row>
        <row r="10">
          <cell r="A10" t="str">
            <v>а</v>
          </cell>
          <cell r="DH10">
            <v>30600</v>
          </cell>
          <cell r="DS10">
            <v>30600</v>
          </cell>
          <cell r="DU10">
            <v>6732</v>
          </cell>
          <cell r="EF10">
            <v>6732</v>
          </cell>
        </row>
        <row r="11">
          <cell r="A11" t="str">
            <v>а</v>
          </cell>
          <cell r="DH11">
            <v>30600</v>
          </cell>
          <cell r="DS11">
            <v>30600</v>
          </cell>
          <cell r="DU11">
            <v>6732</v>
          </cell>
          <cell r="EF11">
            <v>6732</v>
          </cell>
        </row>
        <row r="12">
          <cell r="A12" t="str">
            <v>а</v>
          </cell>
          <cell r="DH12">
            <v>32400</v>
          </cell>
          <cell r="DS12">
            <v>32400</v>
          </cell>
          <cell r="DU12">
            <v>7128</v>
          </cell>
          <cell r="EF12">
            <v>7128</v>
          </cell>
        </row>
        <row r="13">
          <cell r="A13" t="str">
            <v>а</v>
          </cell>
          <cell r="DH13">
            <v>23640</v>
          </cell>
          <cell r="DS13">
            <v>23640</v>
          </cell>
          <cell r="DU13">
            <v>5200.8</v>
          </cell>
          <cell r="EF13">
            <v>5200.8</v>
          </cell>
        </row>
        <row r="14">
          <cell r="A14" t="str">
            <v>а</v>
          </cell>
          <cell r="DH14">
            <v>23640</v>
          </cell>
          <cell r="DS14">
            <v>23640</v>
          </cell>
          <cell r="DU14">
            <v>5200.8</v>
          </cell>
          <cell r="EF14">
            <v>5200.8</v>
          </cell>
        </row>
        <row r="15">
          <cell r="A15" t="str">
            <v>а</v>
          </cell>
          <cell r="DH15">
            <v>23640</v>
          </cell>
          <cell r="DS15">
            <v>23640</v>
          </cell>
          <cell r="DU15">
            <v>5200.8</v>
          </cell>
          <cell r="EF15">
            <v>5200.8</v>
          </cell>
        </row>
        <row r="16">
          <cell r="A16" t="str">
            <v>а</v>
          </cell>
          <cell r="DH16">
            <v>23640</v>
          </cell>
          <cell r="DS16">
            <v>23640</v>
          </cell>
          <cell r="DU16">
            <v>5200.8</v>
          </cell>
          <cell r="EF16">
            <v>5200.8</v>
          </cell>
        </row>
        <row r="17">
          <cell r="A17" t="str">
            <v>а</v>
          </cell>
          <cell r="DH17">
            <v>30600</v>
          </cell>
          <cell r="DS17">
            <v>30600</v>
          </cell>
          <cell r="DU17">
            <v>6732</v>
          </cell>
          <cell r="EF17">
            <v>6732</v>
          </cell>
        </row>
        <row r="18">
          <cell r="A18" t="str">
            <v>а</v>
          </cell>
          <cell r="DH18">
            <v>22327.5</v>
          </cell>
          <cell r="DS18">
            <v>22327.5</v>
          </cell>
          <cell r="DU18">
            <v>4912.05</v>
          </cell>
          <cell r="EF18">
            <v>4912.05</v>
          </cell>
        </row>
        <row r="19">
          <cell r="A19" t="str">
            <v>а</v>
          </cell>
          <cell r="DH19">
            <v>22327.5</v>
          </cell>
          <cell r="DS19">
            <v>22327.5</v>
          </cell>
          <cell r="DU19">
            <v>4912.05</v>
          </cell>
          <cell r="EF19">
            <v>4912.05</v>
          </cell>
        </row>
        <row r="20">
          <cell r="A20" t="str">
            <v>а</v>
          </cell>
          <cell r="DH20">
            <v>22327.5</v>
          </cell>
          <cell r="DS20">
            <v>22327.5</v>
          </cell>
          <cell r="DU20">
            <v>4912.05</v>
          </cell>
          <cell r="EF20">
            <v>4912.05</v>
          </cell>
        </row>
        <row r="21">
          <cell r="A21" t="str">
            <v>а</v>
          </cell>
          <cell r="DH21">
            <v>23640</v>
          </cell>
          <cell r="DS21">
            <v>23640</v>
          </cell>
          <cell r="DU21">
            <v>5200.8</v>
          </cell>
          <cell r="EF21">
            <v>5200.8</v>
          </cell>
        </row>
        <row r="22">
          <cell r="A22" t="str">
            <v>а</v>
          </cell>
          <cell r="DH22">
            <v>22327.5</v>
          </cell>
          <cell r="DS22">
            <v>22327.5</v>
          </cell>
          <cell r="DU22">
            <v>4912.05</v>
          </cell>
          <cell r="EF22">
            <v>4912.05</v>
          </cell>
        </row>
        <row r="23">
          <cell r="A23" t="str">
            <v>а</v>
          </cell>
          <cell r="DH23">
            <v>15757.5</v>
          </cell>
          <cell r="DS23">
            <v>15757.5</v>
          </cell>
          <cell r="DU23">
            <v>3466.65</v>
          </cell>
          <cell r="EF23">
            <v>3466.65</v>
          </cell>
        </row>
        <row r="24">
          <cell r="A24" t="str">
            <v>зв</v>
          </cell>
          <cell r="DH24">
            <v>17200.5</v>
          </cell>
          <cell r="DS24">
            <v>17200.5</v>
          </cell>
          <cell r="DU24">
            <v>3784.11</v>
          </cell>
          <cell r="EF24">
            <v>3784.11</v>
          </cell>
        </row>
        <row r="25">
          <cell r="A25" t="str">
            <v>зв</v>
          </cell>
          <cell r="DH25">
            <v>17200.5</v>
          </cell>
          <cell r="DS25">
            <v>17200.5</v>
          </cell>
          <cell r="DU25">
            <v>3784.11</v>
          </cell>
          <cell r="EF25">
            <v>3784.11</v>
          </cell>
        </row>
        <row r="26">
          <cell r="A26" t="str">
            <v>зв</v>
          </cell>
          <cell r="DH26">
            <v>17200.5</v>
          </cell>
          <cell r="DS26">
            <v>17200.5</v>
          </cell>
          <cell r="DU26">
            <v>3784.11</v>
          </cell>
          <cell r="EF26">
            <v>3784.11</v>
          </cell>
        </row>
        <row r="27">
          <cell r="A27" t="str">
            <v>зв</v>
          </cell>
          <cell r="DH27">
            <v>17200.5</v>
          </cell>
          <cell r="DS27">
            <v>17200.5</v>
          </cell>
          <cell r="DU27">
            <v>3784.11</v>
          </cell>
          <cell r="EF27">
            <v>3784.11</v>
          </cell>
        </row>
        <row r="28">
          <cell r="A28" t="str">
            <v>зв</v>
          </cell>
          <cell r="DH28">
            <v>12337.5</v>
          </cell>
          <cell r="DS28">
            <v>12337.5</v>
          </cell>
          <cell r="DU28">
            <v>2714.25</v>
          </cell>
          <cell r="EF28">
            <v>2714.25</v>
          </cell>
        </row>
        <row r="29">
          <cell r="A29" t="str">
            <v>зв</v>
          </cell>
          <cell r="DH29">
            <v>15636</v>
          </cell>
          <cell r="DS29">
            <v>15636</v>
          </cell>
          <cell r="DU29">
            <v>3439.92</v>
          </cell>
          <cell r="EF29">
            <v>3439.92</v>
          </cell>
        </row>
        <row r="30">
          <cell r="A30" t="str">
            <v>зв</v>
          </cell>
          <cell r="DH30">
            <v>15760.5</v>
          </cell>
          <cell r="DS30">
            <v>15760.5</v>
          </cell>
          <cell r="DU30">
            <v>3467.31</v>
          </cell>
          <cell r="EF30">
            <v>3467.31</v>
          </cell>
        </row>
        <row r="31">
          <cell r="A31" t="str">
            <v>зв</v>
          </cell>
          <cell r="DH31">
            <v>7428</v>
          </cell>
          <cell r="DS31">
            <v>7428</v>
          </cell>
          <cell r="DU31">
            <v>1634.16</v>
          </cell>
          <cell r="EF31">
            <v>1634.16</v>
          </cell>
        </row>
        <row r="32">
          <cell r="A32" t="str">
            <v>зв</v>
          </cell>
          <cell r="DH32">
            <v>15636</v>
          </cell>
          <cell r="DS32">
            <v>15636</v>
          </cell>
          <cell r="DU32">
            <v>3439.92</v>
          </cell>
          <cell r="EF32">
            <v>3439.92</v>
          </cell>
        </row>
        <row r="33">
          <cell r="A33" t="str">
            <v>зв</v>
          </cell>
          <cell r="DH33">
            <v>14854.5</v>
          </cell>
          <cell r="DS33">
            <v>14854.5</v>
          </cell>
          <cell r="DU33">
            <v>3267.9900000000002</v>
          </cell>
          <cell r="EF33">
            <v>3267.9900000000002</v>
          </cell>
        </row>
        <row r="34">
          <cell r="A34" t="str">
            <v>зв</v>
          </cell>
          <cell r="DH34">
            <v>13291.5</v>
          </cell>
          <cell r="DS34">
            <v>13291.5</v>
          </cell>
          <cell r="DU34">
            <v>2924.13</v>
          </cell>
          <cell r="EF34">
            <v>2924.13</v>
          </cell>
        </row>
        <row r="35">
          <cell r="A35" t="str">
            <v>зв</v>
          </cell>
          <cell r="DH35">
            <v>14854.5</v>
          </cell>
          <cell r="DS35">
            <v>14854.5</v>
          </cell>
          <cell r="DU35">
            <v>3267.9900000000002</v>
          </cell>
          <cell r="EF35">
            <v>3267.9900000000002</v>
          </cell>
        </row>
        <row r="36">
          <cell r="A36" t="str">
            <v>зв</v>
          </cell>
          <cell r="DH36">
            <v>14073</v>
          </cell>
          <cell r="DS36">
            <v>14073</v>
          </cell>
          <cell r="DU36">
            <v>3096.06</v>
          </cell>
          <cell r="EF36">
            <v>3096.06</v>
          </cell>
        </row>
        <row r="37">
          <cell r="A37" t="str">
            <v>зв</v>
          </cell>
          <cell r="DH37">
            <v>23641.5</v>
          </cell>
          <cell r="DS37">
            <v>23641.5</v>
          </cell>
          <cell r="DU37">
            <v>5201.13</v>
          </cell>
          <cell r="EF37">
            <v>5201.13</v>
          </cell>
        </row>
        <row r="38">
          <cell r="A38" t="str">
            <v>зв</v>
          </cell>
          <cell r="DH38">
            <v>23641.5</v>
          </cell>
          <cell r="DS38">
            <v>23641.5</v>
          </cell>
          <cell r="DU38">
            <v>5201.13</v>
          </cell>
          <cell r="EF38">
            <v>5201.13</v>
          </cell>
        </row>
        <row r="39">
          <cell r="A39" t="str">
            <v>зв</v>
          </cell>
          <cell r="DH39">
            <v>4926</v>
          </cell>
          <cell r="DS39">
            <v>4926</v>
          </cell>
          <cell r="DU39">
            <v>1083.72</v>
          </cell>
          <cell r="EF39">
            <v>1083.72</v>
          </cell>
        </row>
        <row r="40">
          <cell r="A40" t="str">
            <v>соб</v>
          </cell>
          <cell r="DH40">
            <v>4500</v>
          </cell>
          <cell r="DS40">
            <v>4500</v>
          </cell>
          <cell r="DU40">
            <v>990</v>
          </cell>
          <cell r="EF40">
            <v>990</v>
          </cell>
        </row>
        <row r="41">
          <cell r="A41" t="str">
            <v>соб</v>
          </cell>
          <cell r="DH41">
            <v>4500</v>
          </cell>
          <cell r="DS41">
            <v>4500</v>
          </cell>
          <cell r="DU41">
            <v>990</v>
          </cell>
          <cell r="EF41">
            <v>990</v>
          </cell>
        </row>
        <row r="42">
          <cell r="A42" t="str">
            <v>соб</v>
          </cell>
          <cell r="DH42">
            <v>12040.5</v>
          </cell>
          <cell r="DS42">
            <v>12040.5</v>
          </cell>
          <cell r="DU42">
            <v>2648.91</v>
          </cell>
          <cell r="EF42">
            <v>2648.91</v>
          </cell>
        </row>
        <row r="43">
          <cell r="A43" t="str">
            <v>соб</v>
          </cell>
          <cell r="DH43">
            <v>12040.5</v>
          </cell>
          <cell r="DS43">
            <v>12040.5</v>
          </cell>
          <cell r="DU43">
            <v>2648.91</v>
          </cell>
          <cell r="EF43">
            <v>2648.91</v>
          </cell>
        </row>
        <row r="44">
          <cell r="A44" t="str">
            <v>соб</v>
          </cell>
          <cell r="DH44">
            <v>16052.75</v>
          </cell>
          <cell r="DS44">
            <v>16052.75</v>
          </cell>
          <cell r="DU44">
            <v>3531.605</v>
          </cell>
          <cell r="EF44">
            <v>3531.605</v>
          </cell>
        </row>
        <row r="45">
          <cell r="A45" t="str">
            <v>соб</v>
          </cell>
          <cell r="DH45">
            <v>16052.75</v>
          </cell>
          <cell r="DS45">
            <v>16052.75</v>
          </cell>
          <cell r="DU45">
            <v>3531.605</v>
          </cell>
          <cell r="EF45">
            <v>3531.605</v>
          </cell>
        </row>
        <row r="46">
          <cell r="A46" t="str">
            <v>соб</v>
          </cell>
          <cell r="DH46">
            <v>16052.75</v>
          </cell>
          <cell r="DS46">
            <v>16052.75</v>
          </cell>
          <cell r="DU46">
            <v>3531.605</v>
          </cell>
          <cell r="EF46">
            <v>3531.605</v>
          </cell>
        </row>
        <row r="47">
          <cell r="A47" t="str">
            <v>соб</v>
          </cell>
          <cell r="DH47">
            <v>16052.75</v>
          </cell>
          <cell r="DS47">
            <v>16052.75</v>
          </cell>
          <cell r="DU47">
            <v>3531.605</v>
          </cell>
          <cell r="EF47">
            <v>3531.605</v>
          </cell>
        </row>
        <row r="48">
          <cell r="A48" t="str">
            <v>соб</v>
          </cell>
          <cell r="DH48">
            <v>16052.75</v>
          </cell>
          <cell r="DS48">
            <v>16052.75</v>
          </cell>
          <cell r="DU48">
            <v>3531.605</v>
          </cell>
          <cell r="EF48">
            <v>3531.605</v>
          </cell>
        </row>
        <row r="49">
          <cell r="A49" t="str">
            <v>соб</v>
          </cell>
          <cell r="DH49">
            <v>16052.75</v>
          </cell>
          <cell r="DS49">
            <v>16052.75</v>
          </cell>
          <cell r="DU49">
            <v>3531.605</v>
          </cell>
          <cell r="EF49">
            <v>3531.605</v>
          </cell>
        </row>
        <row r="50">
          <cell r="A50" t="str">
            <v>соб</v>
          </cell>
          <cell r="DH50">
            <v>16179.2</v>
          </cell>
          <cell r="DS50">
            <v>16179.2</v>
          </cell>
          <cell r="DU50">
            <v>3559.424</v>
          </cell>
          <cell r="EF50">
            <v>3559.424</v>
          </cell>
        </row>
        <row r="51">
          <cell r="A51" t="str">
            <v>соб</v>
          </cell>
          <cell r="DH51">
            <v>16179.2</v>
          </cell>
          <cell r="DS51">
            <v>16179.2</v>
          </cell>
          <cell r="DU51">
            <v>3559.424</v>
          </cell>
          <cell r="EF51">
            <v>3559.424</v>
          </cell>
        </row>
        <row r="52">
          <cell r="A52" t="str">
            <v>соб</v>
          </cell>
          <cell r="DH52">
            <v>14073</v>
          </cell>
          <cell r="DS52">
            <v>14073</v>
          </cell>
          <cell r="DU52">
            <v>3096.06</v>
          </cell>
          <cell r="EF52">
            <v>3096.06</v>
          </cell>
        </row>
        <row r="53">
          <cell r="A53" t="str">
            <v>соб</v>
          </cell>
          <cell r="DH53">
            <v>33972</v>
          </cell>
          <cell r="DS53">
            <v>33972</v>
          </cell>
          <cell r="DU53">
            <v>7473.84</v>
          </cell>
          <cell r="EF53">
            <v>7473.84</v>
          </cell>
        </row>
        <row r="54">
          <cell r="A54" t="str">
            <v>соб</v>
          </cell>
          <cell r="DH54">
            <v>16857</v>
          </cell>
          <cell r="DS54">
            <v>16857</v>
          </cell>
          <cell r="DU54">
            <v>3708.54</v>
          </cell>
          <cell r="EF54">
            <v>3708.54</v>
          </cell>
        </row>
        <row r="55">
          <cell r="A55" t="str">
            <v>соб</v>
          </cell>
          <cell r="DH55">
            <v>16857</v>
          </cell>
          <cell r="DS55">
            <v>16857</v>
          </cell>
          <cell r="DU55">
            <v>3708.54</v>
          </cell>
          <cell r="EF55">
            <v>3708.54</v>
          </cell>
        </row>
        <row r="56">
          <cell r="A56" t="str">
            <v>соб</v>
          </cell>
          <cell r="DH56">
            <v>16857</v>
          </cell>
          <cell r="DS56">
            <v>16857</v>
          </cell>
          <cell r="DU56">
            <v>3708.54</v>
          </cell>
          <cell r="EF56">
            <v>3708.54</v>
          </cell>
        </row>
        <row r="57">
          <cell r="A57" t="str">
            <v>соб</v>
          </cell>
          <cell r="DH57">
            <v>16857</v>
          </cell>
          <cell r="DS57">
            <v>16857</v>
          </cell>
          <cell r="DU57">
            <v>3708.54</v>
          </cell>
          <cell r="EF57">
            <v>3708.54</v>
          </cell>
        </row>
        <row r="58">
          <cell r="A58" t="str">
            <v>соб</v>
          </cell>
          <cell r="DH58">
            <v>16857</v>
          </cell>
          <cell r="DS58">
            <v>16857</v>
          </cell>
          <cell r="DU58">
            <v>3708.54</v>
          </cell>
          <cell r="EF58">
            <v>3708.54</v>
          </cell>
        </row>
        <row r="59">
          <cell r="A59" t="str">
            <v>соб</v>
          </cell>
          <cell r="DH59">
            <v>16857</v>
          </cell>
          <cell r="DS59">
            <v>16857</v>
          </cell>
          <cell r="DU59">
            <v>3708.54</v>
          </cell>
          <cell r="EF59">
            <v>3708.54</v>
          </cell>
        </row>
        <row r="60">
          <cell r="A60" t="str">
            <v>соб</v>
          </cell>
          <cell r="DH60">
            <v>17838</v>
          </cell>
          <cell r="DS60">
            <v>17838</v>
          </cell>
          <cell r="DU60">
            <v>3924.36</v>
          </cell>
          <cell r="EF60">
            <v>3924.36</v>
          </cell>
        </row>
        <row r="61">
          <cell r="A61" t="str">
            <v>соб</v>
          </cell>
          <cell r="DH61">
            <v>17838</v>
          </cell>
          <cell r="DS61">
            <v>17838</v>
          </cell>
          <cell r="DU61">
            <v>3924.36</v>
          </cell>
          <cell r="EF61">
            <v>3924.36</v>
          </cell>
        </row>
        <row r="62">
          <cell r="A62" t="str">
            <v>соб</v>
          </cell>
          <cell r="DH62">
            <v>17838</v>
          </cell>
          <cell r="DS62">
            <v>17838</v>
          </cell>
          <cell r="DU62">
            <v>3924.36</v>
          </cell>
          <cell r="EF62">
            <v>3924.36</v>
          </cell>
        </row>
        <row r="63">
          <cell r="A63" t="str">
            <v>соб</v>
          </cell>
          <cell r="DH63">
            <v>17838</v>
          </cell>
          <cell r="DS63">
            <v>17838</v>
          </cell>
          <cell r="DU63">
            <v>3924.36</v>
          </cell>
          <cell r="EF63">
            <v>3924.36</v>
          </cell>
        </row>
        <row r="64">
          <cell r="A64" t="str">
            <v>соб</v>
          </cell>
          <cell r="DH64">
            <v>17838</v>
          </cell>
          <cell r="DS64">
            <v>17838</v>
          </cell>
          <cell r="DU64">
            <v>3924.36</v>
          </cell>
          <cell r="EF64">
            <v>3924.36</v>
          </cell>
        </row>
        <row r="65">
          <cell r="A65" t="str">
            <v>соб</v>
          </cell>
          <cell r="DH65">
            <v>17838</v>
          </cell>
          <cell r="DS65">
            <v>17838</v>
          </cell>
          <cell r="DU65">
            <v>3924.36</v>
          </cell>
          <cell r="EF65">
            <v>3924.36</v>
          </cell>
        </row>
        <row r="66">
          <cell r="A66" t="str">
            <v>соб</v>
          </cell>
          <cell r="DH66">
            <v>16677</v>
          </cell>
          <cell r="DS66">
            <v>16677</v>
          </cell>
          <cell r="DU66">
            <v>3668.94</v>
          </cell>
          <cell r="EF66">
            <v>3668.94</v>
          </cell>
        </row>
        <row r="67">
          <cell r="A67" t="str">
            <v>соб</v>
          </cell>
          <cell r="DH67">
            <v>16677</v>
          </cell>
          <cell r="DS67">
            <v>16677</v>
          </cell>
          <cell r="DU67">
            <v>3668.94</v>
          </cell>
          <cell r="EF67">
            <v>3668.94</v>
          </cell>
        </row>
        <row r="68">
          <cell r="A68" t="str">
            <v>соб</v>
          </cell>
          <cell r="DH68">
            <v>16677</v>
          </cell>
          <cell r="DS68">
            <v>16677</v>
          </cell>
          <cell r="DU68">
            <v>3668.94</v>
          </cell>
          <cell r="EF68">
            <v>3668.94</v>
          </cell>
        </row>
        <row r="69">
          <cell r="A69" t="str">
            <v>соб</v>
          </cell>
          <cell r="DH69">
            <v>16677</v>
          </cell>
          <cell r="DS69">
            <v>16677</v>
          </cell>
          <cell r="DU69">
            <v>3668.94</v>
          </cell>
          <cell r="EF69">
            <v>3668.94</v>
          </cell>
        </row>
        <row r="70">
          <cell r="A70" t="str">
            <v>соб</v>
          </cell>
          <cell r="DH70">
            <v>16677</v>
          </cell>
          <cell r="DS70">
            <v>16677</v>
          </cell>
          <cell r="DU70">
            <v>3668.94</v>
          </cell>
          <cell r="EF70">
            <v>3668.94</v>
          </cell>
        </row>
        <row r="71">
          <cell r="A71" t="str">
            <v>соб</v>
          </cell>
          <cell r="DH71">
            <v>13134</v>
          </cell>
          <cell r="DS71">
            <v>13134</v>
          </cell>
          <cell r="DU71">
            <v>2889.48</v>
          </cell>
          <cell r="EF71">
            <v>2889.48</v>
          </cell>
        </row>
        <row r="72">
          <cell r="A72" t="str">
            <v>соб</v>
          </cell>
          <cell r="DH72">
            <v>13134</v>
          </cell>
          <cell r="DS72">
            <v>13134</v>
          </cell>
          <cell r="DU72">
            <v>2889.48</v>
          </cell>
          <cell r="EF72">
            <v>2889.48</v>
          </cell>
        </row>
        <row r="73">
          <cell r="A73" t="str">
            <v>соб</v>
          </cell>
          <cell r="DH73">
            <v>13134</v>
          </cell>
          <cell r="DS73">
            <v>13134</v>
          </cell>
          <cell r="DU73">
            <v>2889.48</v>
          </cell>
          <cell r="EF73">
            <v>2889.48</v>
          </cell>
        </row>
        <row r="74">
          <cell r="A74" t="str">
            <v>соб</v>
          </cell>
          <cell r="DH74">
            <v>13134</v>
          </cell>
          <cell r="DS74">
            <v>13134</v>
          </cell>
          <cell r="DU74">
            <v>2889.48</v>
          </cell>
          <cell r="EF74">
            <v>2889.48</v>
          </cell>
        </row>
        <row r="75">
          <cell r="A75" t="str">
            <v>соб</v>
          </cell>
          <cell r="DH75">
            <v>14776.5</v>
          </cell>
          <cell r="DS75">
            <v>14776.5</v>
          </cell>
          <cell r="DU75">
            <v>3250.83</v>
          </cell>
          <cell r="EF75">
            <v>3250.83</v>
          </cell>
        </row>
        <row r="76">
          <cell r="A76" t="str">
            <v>соб</v>
          </cell>
          <cell r="DH76">
            <v>14776.5</v>
          </cell>
          <cell r="DS76">
            <v>14776.5</v>
          </cell>
          <cell r="DU76">
            <v>3250.83</v>
          </cell>
          <cell r="EF76">
            <v>3250.83</v>
          </cell>
        </row>
        <row r="77">
          <cell r="A77" t="str">
            <v>соб</v>
          </cell>
          <cell r="DH77">
            <v>14776.5</v>
          </cell>
          <cell r="DS77">
            <v>14776.5</v>
          </cell>
          <cell r="DU77">
            <v>3250.83</v>
          </cell>
          <cell r="EF77">
            <v>3250.83</v>
          </cell>
        </row>
        <row r="78">
          <cell r="A78" t="str">
            <v>соб</v>
          </cell>
          <cell r="DH78">
            <v>14776.5</v>
          </cell>
          <cell r="DS78">
            <v>14776.5</v>
          </cell>
          <cell r="DU78">
            <v>3250.83</v>
          </cell>
          <cell r="EF78">
            <v>3250.83</v>
          </cell>
        </row>
        <row r="79">
          <cell r="A79" t="str">
            <v>соб</v>
          </cell>
          <cell r="DH79">
            <v>16857</v>
          </cell>
          <cell r="DS79">
            <v>16857</v>
          </cell>
          <cell r="DU79">
            <v>3708.54</v>
          </cell>
          <cell r="EF79">
            <v>3708.54</v>
          </cell>
        </row>
        <row r="80">
          <cell r="A80" t="str">
            <v>соб</v>
          </cell>
          <cell r="DH80">
            <v>16857</v>
          </cell>
          <cell r="DS80">
            <v>16857</v>
          </cell>
          <cell r="DU80">
            <v>3708.54</v>
          </cell>
          <cell r="EF80">
            <v>3708.54</v>
          </cell>
        </row>
        <row r="81">
          <cell r="A81" t="str">
            <v>соб</v>
          </cell>
          <cell r="DH81">
            <v>16857</v>
          </cell>
          <cell r="DS81">
            <v>16857</v>
          </cell>
          <cell r="DU81">
            <v>3708.54</v>
          </cell>
          <cell r="EF81">
            <v>3708.54</v>
          </cell>
        </row>
        <row r="82">
          <cell r="A82" t="str">
            <v>соб</v>
          </cell>
          <cell r="DH82">
            <v>16857</v>
          </cell>
          <cell r="DS82">
            <v>16857</v>
          </cell>
          <cell r="DU82">
            <v>3708.54</v>
          </cell>
          <cell r="EF82">
            <v>3708.54</v>
          </cell>
        </row>
        <row r="83">
          <cell r="A83" t="str">
            <v>соб</v>
          </cell>
          <cell r="DH83">
            <v>16857</v>
          </cell>
          <cell r="DS83">
            <v>16857</v>
          </cell>
          <cell r="DU83">
            <v>3708.54</v>
          </cell>
          <cell r="EF83">
            <v>3708.54</v>
          </cell>
        </row>
        <row r="84">
          <cell r="A84" t="str">
            <v>соб</v>
          </cell>
          <cell r="DH84">
            <v>16857</v>
          </cell>
          <cell r="DS84">
            <v>16857</v>
          </cell>
          <cell r="DU84">
            <v>3708.54</v>
          </cell>
          <cell r="EF84">
            <v>3708.54</v>
          </cell>
        </row>
        <row r="85">
          <cell r="A85" t="str">
            <v>соб</v>
          </cell>
          <cell r="DH85">
            <v>16857</v>
          </cell>
          <cell r="DS85">
            <v>16857</v>
          </cell>
          <cell r="DU85">
            <v>3708.54</v>
          </cell>
          <cell r="EF85">
            <v>3708.54</v>
          </cell>
        </row>
        <row r="86">
          <cell r="A86" t="str">
            <v>соб</v>
          </cell>
          <cell r="DH86">
            <v>16857</v>
          </cell>
          <cell r="DS86">
            <v>16857</v>
          </cell>
          <cell r="DU86">
            <v>3708.54</v>
          </cell>
          <cell r="EF86">
            <v>3708.54</v>
          </cell>
        </row>
        <row r="87">
          <cell r="A87" t="str">
            <v>соб</v>
          </cell>
          <cell r="DH87">
            <v>14073</v>
          </cell>
          <cell r="DS87">
            <v>14073</v>
          </cell>
          <cell r="DU87">
            <v>3096.06</v>
          </cell>
          <cell r="EF87">
            <v>3096.06</v>
          </cell>
        </row>
        <row r="88">
          <cell r="A88" t="str">
            <v>соб</v>
          </cell>
          <cell r="DH88">
            <v>14073</v>
          </cell>
          <cell r="DS88">
            <v>14073</v>
          </cell>
          <cell r="DU88">
            <v>3096.06</v>
          </cell>
          <cell r="EF88">
            <v>3096.06</v>
          </cell>
        </row>
        <row r="89">
          <cell r="A89" t="str">
            <v>соб</v>
          </cell>
          <cell r="DH89">
            <v>14073</v>
          </cell>
          <cell r="DS89">
            <v>14073</v>
          </cell>
          <cell r="DU89">
            <v>3096.06</v>
          </cell>
          <cell r="EF89">
            <v>3096.06</v>
          </cell>
        </row>
        <row r="90">
          <cell r="A90" t="str">
            <v>соб</v>
          </cell>
          <cell r="DH90">
            <v>14073</v>
          </cell>
          <cell r="DS90">
            <v>14073</v>
          </cell>
          <cell r="DU90">
            <v>3096.06</v>
          </cell>
          <cell r="EF90">
            <v>3096.06</v>
          </cell>
        </row>
        <row r="91">
          <cell r="A91" t="str">
            <v>соб</v>
          </cell>
          <cell r="DH91">
            <v>17578.5</v>
          </cell>
          <cell r="DS91">
            <v>17578.5</v>
          </cell>
          <cell r="DU91">
            <v>3867.27</v>
          </cell>
          <cell r="EF91">
            <v>3867.27</v>
          </cell>
        </row>
        <row r="92">
          <cell r="A92" t="str">
            <v>соб</v>
          </cell>
          <cell r="DH92">
            <v>9850.5</v>
          </cell>
          <cell r="DS92">
            <v>9850.5</v>
          </cell>
          <cell r="DU92">
            <v>2167.11</v>
          </cell>
          <cell r="EF92">
            <v>2167.11</v>
          </cell>
        </row>
        <row r="93">
          <cell r="A93" t="str">
            <v>соб</v>
          </cell>
          <cell r="DH93">
            <v>9850.5</v>
          </cell>
          <cell r="DS93">
            <v>9850.5</v>
          </cell>
          <cell r="DU93">
            <v>2167.11</v>
          </cell>
          <cell r="EF93">
            <v>2167.11</v>
          </cell>
        </row>
        <row r="94">
          <cell r="A94" t="str">
            <v>соб</v>
          </cell>
          <cell r="DH94">
            <v>9850.5</v>
          </cell>
          <cell r="DS94">
            <v>9850.5</v>
          </cell>
          <cell r="DU94">
            <v>2167.11</v>
          </cell>
          <cell r="EF94">
            <v>2167.11</v>
          </cell>
        </row>
        <row r="95">
          <cell r="A95" t="str">
            <v>соб</v>
          </cell>
          <cell r="DH95">
            <v>9850.5</v>
          </cell>
          <cell r="DS95">
            <v>9850.5</v>
          </cell>
          <cell r="DU95">
            <v>2167.11</v>
          </cell>
          <cell r="EF95">
            <v>2167.11</v>
          </cell>
        </row>
        <row r="96">
          <cell r="A96" t="str">
            <v>соб</v>
          </cell>
          <cell r="DH96">
            <v>9850.5</v>
          </cell>
          <cell r="DS96">
            <v>9850.5</v>
          </cell>
          <cell r="DU96">
            <v>2167.11</v>
          </cell>
          <cell r="EF96">
            <v>2167.11</v>
          </cell>
        </row>
        <row r="97">
          <cell r="A97" t="str">
            <v>соб</v>
          </cell>
          <cell r="DH97">
            <v>16857</v>
          </cell>
          <cell r="DS97">
            <v>16857</v>
          </cell>
          <cell r="DU97">
            <v>3708.54</v>
          </cell>
          <cell r="EF97">
            <v>3708.54</v>
          </cell>
        </row>
        <row r="98">
          <cell r="A98" t="str">
            <v>соб</v>
          </cell>
          <cell r="DH98">
            <v>16857</v>
          </cell>
          <cell r="DS98">
            <v>16857</v>
          </cell>
          <cell r="DU98">
            <v>3708.54</v>
          </cell>
          <cell r="EF98">
            <v>3708.54</v>
          </cell>
        </row>
        <row r="99">
          <cell r="A99" t="str">
            <v>соб</v>
          </cell>
          <cell r="DH99">
            <v>16857</v>
          </cell>
          <cell r="DS99">
            <v>16857</v>
          </cell>
          <cell r="DU99">
            <v>3708.54</v>
          </cell>
          <cell r="EF99">
            <v>3708.54</v>
          </cell>
        </row>
        <row r="100">
          <cell r="A100" t="str">
            <v>соб</v>
          </cell>
          <cell r="DH100">
            <v>16857</v>
          </cell>
          <cell r="DS100">
            <v>16857</v>
          </cell>
          <cell r="DU100">
            <v>3708.54</v>
          </cell>
          <cell r="EF100">
            <v>3708.54</v>
          </cell>
        </row>
        <row r="101">
          <cell r="A101" t="str">
            <v>соб</v>
          </cell>
          <cell r="DH101">
            <v>16857</v>
          </cell>
          <cell r="DS101">
            <v>16857</v>
          </cell>
          <cell r="DU101">
            <v>3708.54</v>
          </cell>
          <cell r="EF101">
            <v>3708.54</v>
          </cell>
        </row>
        <row r="102">
          <cell r="A102" t="str">
            <v>соб</v>
          </cell>
          <cell r="DH102">
            <v>16857</v>
          </cell>
          <cell r="DS102">
            <v>16857</v>
          </cell>
          <cell r="DU102">
            <v>3708.54</v>
          </cell>
          <cell r="EF102">
            <v>3708.54</v>
          </cell>
        </row>
        <row r="103">
          <cell r="A103" t="str">
            <v>соб</v>
          </cell>
          <cell r="DH103">
            <v>16857</v>
          </cell>
          <cell r="DS103">
            <v>16857</v>
          </cell>
          <cell r="DU103">
            <v>3708.54</v>
          </cell>
          <cell r="EF103">
            <v>3708.54</v>
          </cell>
        </row>
        <row r="104">
          <cell r="A104" t="str">
            <v>соб</v>
          </cell>
          <cell r="DH104">
            <v>16857</v>
          </cell>
          <cell r="DS104">
            <v>16857</v>
          </cell>
          <cell r="DU104">
            <v>3708.54</v>
          </cell>
          <cell r="EF104">
            <v>3708.54</v>
          </cell>
        </row>
        <row r="105">
          <cell r="A105" t="str">
            <v>соб</v>
          </cell>
          <cell r="DH105">
            <v>16857</v>
          </cell>
          <cell r="DS105">
            <v>16857</v>
          </cell>
          <cell r="DU105">
            <v>3708.54</v>
          </cell>
          <cell r="EF105">
            <v>3708.54</v>
          </cell>
        </row>
        <row r="106">
          <cell r="A106" t="str">
            <v>соб</v>
          </cell>
          <cell r="DH106">
            <v>16857</v>
          </cell>
          <cell r="DS106">
            <v>16857</v>
          </cell>
          <cell r="DU106">
            <v>3708.54</v>
          </cell>
          <cell r="EF106">
            <v>3708.54</v>
          </cell>
        </row>
        <row r="107">
          <cell r="A107" t="str">
            <v>соб</v>
          </cell>
          <cell r="DH107">
            <v>16857</v>
          </cell>
          <cell r="DS107">
            <v>16857</v>
          </cell>
          <cell r="DU107">
            <v>3708.54</v>
          </cell>
          <cell r="EF107">
            <v>3708.54</v>
          </cell>
        </row>
        <row r="108">
          <cell r="A108" t="str">
            <v>соб</v>
          </cell>
          <cell r="DH108">
            <v>16857</v>
          </cell>
          <cell r="DS108">
            <v>16857</v>
          </cell>
          <cell r="DU108">
            <v>3708.54</v>
          </cell>
          <cell r="EF108">
            <v>3708.54</v>
          </cell>
        </row>
        <row r="109">
          <cell r="A109" t="str">
            <v>соб</v>
          </cell>
          <cell r="DH109">
            <v>16857</v>
          </cell>
          <cell r="DS109">
            <v>16857</v>
          </cell>
          <cell r="DU109">
            <v>3708.54</v>
          </cell>
          <cell r="EF109">
            <v>3708.54</v>
          </cell>
        </row>
        <row r="110">
          <cell r="A110" t="str">
            <v>соб</v>
          </cell>
          <cell r="DH110">
            <v>16857</v>
          </cell>
          <cell r="DS110">
            <v>16857</v>
          </cell>
          <cell r="DU110">
            <v>3708.54</v>
          </cell>
          <cell r="EF110">
            <v>3708.54</v>
          </cell>
        </row>
        <row r="111">
          <cell r="A111" t="str">
            <v>соб</v>
          </cell>
          <cell r="DH111">
            <v>14776.5</v>
          </cell>
          <cell r="DS111">
            <v>14776.5</v>
          </cell>
          <cell r="DU111">
            <v>3250.83</v>
          </cell>
          <cell r="EF111">
            <v>3250.83</v>
          </cell>
        </row>
        <row r="112">
          <cell r="A112" t="str">
            <v>соб</v>
          </cell>
          <cell r="DH112">
            <v>16857</v>
          </cell>
          <cell r="DS112">
            <v>16857</v>
          </cell>
          <cell r="DU112">
            <v>3708.54</v>
          </cell>
          <cell r="EF112">
            <v>3708.54</v>
          </cell>
        </row>
        <row r="113">
          <cell r="A113" t="str">
            <v>соб</v>
          </cell>
          <cell r="DH113">
            <v>16857</v>
          </cell>
          <cell r="DS113">
            <v>16857</v>
          </cell>
          <cell r="DU113">
            <v>3708.54</v>
          </cell>
          <cell r="EF113">
            <v>3708.54</v>
          </cell>
        </row>
        <row r="114">
          <cell r="A114" t="str">
            <v>соб</v>
          </cell>
          <cell r="DH114">
            <v>16857</v>
          </cell>
          <cell r="DS114">
            <v>16857</v>
          </cell>
          <cell r="DU114">
            <v>3708.54</v>
          </cell>
          <cell r="EF114">
            <v>3708.54</v>
          </cell>
        </row>
        <row r="115">
          <cell r="A115" t="str">
            <v>соб</v>
          </cell>
          <cell r="DH115">
            <v>16857</v>
          </cell>
          <cell r="DS115">
            <v>16857</v>
          </cell>
          <cell r="DU115">
            <v>3708.54</v>
          </cell>
          <cell r="EF115">
            <v>3708.54</v>
          </cell>
        </row>
        <row r="116">
          <cell r="A116" t="str">
            <v>соб</v>
          </cell>
          <cell r="DH116">
            <v>16857</v>
          </cell>
          <cell r="DS116">
            <v>16857</v>
          </cell>
          <cell r="DU116">
            <v>3708.54</v>
          </cell>
          <cell r="EF116">
            <v>3708.54</v>
          </cell>
        </row>
        <row r="117">
          <cell r="A117" t="str">
            <v>соб</v>
          </cell>
          <cell r="DH117">
            <v>16857</v>
          </cell>
          <cell r="DS117">
            <v>16857</v>
          </cell>
          <cell r="DU117">
            <v>3708.54</v>
          </cell>
          <cell r="EF117">
            <v>3708.54</v>
          </cell>
        </row>
        <row r="118">
          <cell r="A118" t="str">
            <v>соб</v>
          </cell>
          <cell r="DH118">
            <v>16857</v>
          </cell>
          <cell r="DS118">
            <v>16857</v>
          </cell>
          <cell r="DU118">
            <v>3708.54</v>
          </cell>
          <cell r="EF118">
            <v>3708.54</v>
          </cell>
        </row>
        <row r="119">
          <cell r="A119" t="str">
            <v>соб</v>
          </cell>
          <cell r="DH119">
            <v>16857</v>
          </cell>
          <cell r="DS119">
            <v>16857</v>
          </cell>
          <cell r="DU119">
            <v>3708.54</v>
          </cell>
          <cell r="EF119">
            <v>3708.54</v>
          </cell>
        </row>
        <row r="120">
          <cell r="A120" t="str">
            <v>соб</v>
          </cell>
          <cell r="DH120">
            <v>16857</v>
          </cell>
          <cell r="DS120">
            <v>16857</v>
          </cell>
          <cell r="DU120">
            <v>3708.54</v>
          </cell>
          <cell r="EF120">
            <v>3708.54</v>
          </cell>
        </row>
        <row r="121">
          <cell r="A121" t="str">
            <v>соб</v>
          </cell>
          <cell r="DH121">
            <v>16857</v>
          </cell>
          <cell r="DS121">
            <v>16857</v>
          </cell>
          <cell r="DU121">
            <v>3708.54</v>
          </cell>
          <cell r="EF121">
            <v>3708.54</v>
          </cell>
        </row>
        <row r="122">
          <cell r="A122" t="str">
            <v>соб</v>
          </cell>
          <cell r="DH122">
            <v>16857</v>
          </cell>
          <cell r="DS122">
            <v>16857</v>
          </cell>
          <cell r="DU122">
            <v>3708.54</v>
          </cell>
          <cell r="EF122">
            <v>3708.54</v>
          </cell>
        </row>
        <row r="123">
          <cell r="A123" t="str">
            <v>соб</v>
          </cell>
          <cell r="DH123">
            <v>16857</v>
          </cell>
          <cell r="DS123">
            <v>16857</v>
          </cell>
          <cell r="DU123">
            <v>3708.54</v>
          </cell>
          <cell r="EF123">
            <v>3708.54</v>
          </cell>
        </row>
        <row r="124">
          <cell r="A124" t="str">
            <v>соб</v>
          </cell>
          <cell r="DH124">
            <v>16857</v>
          </cell>
          <cell r="DS124">
            <v>16857</v>
          </cell>
          <cell r="DU124">
            <v>3708.54</v>
          </cell>
          <cell r="EF124">
            <v>3708.54</v>
          </cell>
        </row>
        <row r="125">
          <cell r="A125" t="str">
            <v>соб</v>
          </cell>
          <cell r="DH125">
            <v>16857</v>
          </cell>
          <cell r="DS125">
            <v>16857</v>
          </cell>
          <cell r="DU125">
            <v>3708.54</v>
          </cell>
          <cell r="EF125">
            <v>3708.54</v>
          </cell>
        </row>
        <row r="126">
          <cell r="A126" t="str">
            <v>соб</v>
          </cell>
          <cell r="DH126">
            <v>16857</v>
          </cell>
          <cell r="DS126">
            <v>16857</v>
          </cell>
          <cell r="DU126">
            <v>3708.54</v>
          </cell>
          <cell r="EF126">
            <v>3708.54</v>
          </cell>
        </row>
        <row r="127">
          <cell r="A127" t="str">
            <v>соб</v>
          </cell>
          <cell r="DH127">
            <v>16857</v>
          </cell>
          <cell r="DS127">
            <v>16857</v>
          </cell>
          <cell r="DU127">
            <v>3708.54</v>
          </cell>
          <cell r="EF127">
            <v>3708.54</v>
          </cell>
        </row>
        <row r="128">
          <cell r="DH128">
            <v>0</v>
          </cell>
          <cell r="DS128">
            <v>0</v>
          </cell>
          <cell r="DU128">
            <v>0</v>
          </cell>
          <cell r="EF128">
            <v>0</v>
          </cell>
        </row>
        <row r="129">
          <cell r="DH129">
            <v>0</v>
          </cell>
          <cell r="DS129">
            <v>0</v>
          </cell>
          <cell r="DU129">
            <v>0</v>
          </cell>
          <cell r="EF129">
            <v>0</v>
          </cell>
        </row>
        <row r="130">
          <cell r="DH130">
            <v>0</v>
          </cell>
          <cell r="DS130">
            <v>0</v>
          </cell>
          <cell r="DU130">
            <v>0</v>
          </cell>
          <cell r="EF130">
            <v>0</v>
          </cell>
        </row>
        <row r="131">
          <cell r="DH131">
            <v>0</v>
          </cell>
          <cell r="DS131">
            <v>0</v>
          </cell>
          <cell r="DU131">
            <v>0</v>
          </cell>
          <cell r="EF131">
            <v>0</v>
          </cell>
        </row>
        <row r="132">
          <cell r="DH132">
            <v>0</v>
          </cell>
          <cell r="DS132">
            <v>0</v>
          </cell>
          <cell r="DU132">
            <v>0</v>
          </cell>
          <cell r="EF132">
            <v>0</v>
          </cell>
        </row>
        <row r="133">
          <cell r="DH133">
            <v>0</v>
          </cell>
          <cell r="DS133">
            <v>0</v>
          </cell>
          <cell r="DU133">
            <v>0</v>
          </cell>
          <cell r="EF133">
            <v>0</v>
          </cell>
        </row>
        <row r="134">
          <cell r="DH134">
            <v>0</v>
          </cell>
          <cell r="DS134">
            <v>0</v>
          </cell>
          <cell r="DU134">
            <v>0</v>
          </cell>
          <cell r="EF134">
            <v>0</v>
          </cell>
        </row>
        <row r="135">
          <cell r="DH135">
            <v>0</v>
          </cell>
          <cell r="DS135">
            <v>0</v>
          </cell>
          <cell r="DU135">
            <v>0</v>
          </cell>
          <cell r="EF135">
            <v>0</v>
          </cell>
        </row>
        <row r="136">
          <cell r="DH136">
            <v>0</v>
          </cell>
          <cell r="DS136">
            <v>0</v>
          </cell>
          <cell r="DU136">
            <v>0</v>
          </cell>
          <cell r="EF136">
            <v>0</v>
          </cell>
        </row>
        <row r="137">
          <cell r="DH137">
            <v>0</v>
          </cell>
          <cell r="DS137">
            <v>0</v>
          </cell>
          <cell r="DU137">
            <v>0</v>
          </cell>
          <cell r="EF137">
            <v>0</v>
          </cell>
        </row>
        <row r="138">
          <cell r="DH138">
            <v>0</v>
          </cell>
          <cell r="DS138">
            <v>0</v>
          </cell>
          <cell r="DU138">
            <v>0</v>
          </cell>
          <cell r="EF138">
            <v>0</v>
          </cell>
        </row>
        <row r="139">
          <cell r="DH139">
            <v>0</v>
          </cell>
          <cell r="DS139">
            <v>0</v>
          </cell>
          <cell r="DU139">
            <v>0</v>
          </cell>
          <cell r="EF139">
            <v>0</v>
          </cell>
        </row>
        <row r="140">
          <cell r="DH140">
            <v>0</v>
          </cell>
          <cell r="DS140">
            <v>0</v>
          </cell>
          <cell r="DU140">
            <v>0</v>
          </cell>
          <cell r="EF140">
            <v>0</v>
          </cell>
        </row>
        <row r="141">
          <cell r="DH141">
            <v>0</v>
          </cell>
          <cell r="DS141">
            <v>0</v>
          </cell>
          <cell r="DU141">
            <v>0</v>
          </cell>
          <cell r="EF141">
            <v>0</v>
          </cell>
        </row>
        <row r="142">
          <cell r="DH142">
            <v>0</v>
          </cell>
          <cell r="DS142">
            <v>0</v>
          </cell>
          <cell r="DU142">
            <v>0</v>
          </cell>
          <cell r="EF142">
            <v>0</v>
          </cell>
        </row>
        <row r="143">
          <cell r="DH143">
            <v>0</v>
          </cell>
          <cell r="DS143">
            <v>0</v>
          </cell>
          <cell r="DU143">
            <v>0</v>
          </cell>
          <cell r="EF143">
            <v>0</v>
          </cell>
        </row>
        <row r="144">
          <cell r="DH144">
            <v>0</v>
          </cell>
          <cell r="DS144">
            <v>0</v>
          </cell>
          <cell r="DU144">
            <v>0</v>
          </cell>
          <cell r="EF144">
            <v>0</v>
          </cell>
        </row>
        <row r="145">
          <cell r="DH145">
            <v>0</v>
          </cell>
          <cell r="DS145">
            <v>0</v>
          </cell>
          <cell r="DU145">
            <v>0</v>
          </cell>
          <cell r="EF145">
            <v>0</v>
          </cell>
        </row>
        <row r="146">
          <cell r="DH146">
            <v>0</v>
          </cell>
          <cell r="DS146">
            <v>0</v>
          </cell>
          <cell r="DU146">
            <v>0</v>
          </cell>
          <cell r="EF146">
            <v>0</v>
          </cell>
        </row>
        <row r="147">
          <cell r="DH147">
            <v>0</v>
          </cell>
          <cell r="DS147">
            <v>0</v>
          </cell>
          <cell r="DU147">
            <v>0</v>
          </cell>
          <cell r="EF147">
            <v>0</v>
          </cell>
        </row>
        <row r="148">
          <cell r="DH148">
            <v>0</v>
          </cell>
          <cell r="DS148">
            <v>0</v>
          </cell>
          <cell r="DU148">
            <v>0</v>
          </cell>
          <cell r="EF148">
            <v>0</v>
          </cell>
        </row>
        <row r="149">
          <cell r="DH149">
            <v>0</v>
          </cell>
          <cell r="DS149">
            <v>0</v>
          </cell>
          <cell r="DU149">
            <v>0</v>
          </cell>
          <cell r="EF149">
            <v>0</v>
          </cell>
        </row>
        <row r="150">
          <cell r="DH150">
            <v>0</v>
          </cell>
          <cell r="DS150">
            <v>0</v>
          </cell>
          <cell r="DU150">
            <v>0</v>
          </cell>
          <cell r="EF150">
            <v>0</v>
          </cell>
        </row>
        <row r="151">
          <cell r="DH151">
            <v>0</v>
          </cell>
          <cell r="DS151">
            <v>0</v>
          </cell>
          <cell r="DU151">
            <v>0</v>
          </cell>
          <cell r="EF151">
            <v>0</v>
          </cell>
        </row>
        <row r="152">
          <cell r="DH152">
            <v>0</v>
          </cell>
          <cell r="DS152">
            <v>0</v>
          </cell>
          <cell r="DU152">
            <v>0</v>
          </cell>
          <cell r="EF152">
            <v>0</v>
          </cell>
        </row>
        <row r="153">
          <cell r="DH153">
            <v>0</v>
          </cell>
          <cell r="DS153">
            <v>0</v>
          </cell>
          <cell r="DU153">
            <v>0</v>
          </cell>
          <cell r="EF153">
            <v>0</v>
          </cell>
        </row>
        <row r="154">
          <cell r="DH154">
            <v>0</v>
          </cell>
          <cell r="DS154">
            <v>0</v>
          </cell>
          <cell r="DU154">
            <v>0</v>
          </cell>
          <cell r="EF154">
            <v>0</v>
          </cell>
        </row>
        <row r="155">
          <cell r="DH155">
            <v>0</v>
          </cell>
          <cell r="DS155">
            <v>0</v>
          </cell>
          <cell r="DU155">
            <v>0</v>
          </cell>
          <cell r="EF155">
            <v>0</v>
          </cell>
        </row>
        <row r="156">
          <cell r="DH156">
            <v>0</v>
          </cell>
          <cell r="DS156">
            <v>0</v>
          </cell>
          <cell r="DU156">
            <v>0</v>
          </cell>
          <cell r="EF156">
            <v>0</v>
          </cell>
        </row>
        <row r="157">
          <cell r="DH157">
            <v>0</v>
          </cell>
          <cell r="DS157">
            <v>0</v>
          </cell>
          <cell r="DU157">
            <v>0</v>
          </cell>
          <cell r="EF157">
            <v>0</v>
          </cell>
        </row>
        <row r="158">
          <cell r="DH158">
            <v>0</v>
          </cell>
          <cell r="DS158">
            <v>0</v>
          </cell>
          <cell r="DU158">
            <v>0</v>
          </cell>
          <cell r="EF158">
            <v>0</v>
          </cell>
        </row>
        <row r="159">
          <cell r="DH159">
            <v>0</v>
          </cell>
          <cell r="DS159">
            <v>0</v>
          </cell>
          <cell r="DU159">
            <v>0</v>
          </cell>
          <cell r="EF159">
            <v>0</v>
          </cell>
        </row>
        <row r="160">
          <cell r="DH160">
            <v>0</v>
          </cell>
          <cell r="DS160">
            <v>0</v>
          </cell>
          <cell r="DU160">
            <v>0</v>
          </cell>
          <cell r="EF160">
            <v>0</v>
          </cell>
        </row>
        <row r="161">
          <cell r="DH161">
            <v>0</v>
          </cell>
          <cell r="DS161">
            <v>0</v>
          </cell>
          <cell r="DU161">
            <v>0</v>
          </cell>
          <cell r="EF161">
            <v>0</v>
          </cell>
        </row>
        <row r="162">
          <cell r="DH162">
            <v>0</v>
          </cell>
          <cell r="DS162">
            <v>0</v>
          </cell>
          <cell r="DU162">
            <v>0</v>
          </cell>
          <cell r="EF162">
            <v>0</v>
          </cell>
        </row>
        <row r="163">
          <cell r="DH163">
            <v>0</v>
          </cell>
          <cell r="DS163">
            <v>0</v>
          </cell>
          <cell r="DU163">
            <v>0</v>
          </cell>
          <cell r="EF163">
            <v>0</v>
          </cell>
        </row>
        <row r="164">
          <cell r="DH164">
            <v>0</v>
          </cell>
          <cell r="DS164">
            <v>0</v>
          </cell>
          <cell r="DU164">
            <v>0</v>
          </cell>
          <cell r="EF164">
            <v>0</v>
          </cell>
        </row>
        <row r="165">
          <cell r="DH165">
            <v>0</v>
          </cell>
          <cell r="DS165">
            <v>0</v>
          </cell>
          <cell r="DU165">
            <v>0</v>
          </cell>
          <cell r="EF165">
            <v>0</v>
          </cell>
        </row>
        <row r="166">
          <cell r="DH166">
            <v>0</v>
          </cell>
          <cell r="DS166">
            <v>0</v>
          </cell>
          <cell r="DU166">
            <v>0</v>
          </cell>
          <cell r="EF166">
            <v>0</v>
          </cell>
        </row>
        <row r="167">
          <cell r="DH167">
            <v>0</v>
          </cell>
          <cell r="DS167">
            <v>0</v>
          </cell>
          <cell r="DU167">
            <v>0</v>
          </cell>
          <cell r="EF167">
            <v>0</v>
          </cell>
        </row>
        <row r="168">
          <cell r="DH168">
            <v>0</v>
          </cell>
          <cell r="DS168">
            <v>0</v>
          </cell>
          <cell r="DU168">
            <v>0</v>
          </cell>
          <cell r="EF168">
            <v>0</v>
          </cell>
        </row>
        <row r="169">
          <cell r="DH169">
            <v>0</v>
          </cell>
          <cell r="DS169">
            <v>0</v>
          </cell>
          <cell r="DU169">
            <v>0</v>
          </cell>
          <cell r="EF169">
            <v>0</v>
          </cell>
        </row>
        <row r="170">
          <cell r="DH170">
            <v>0</v>
          </cell>
          <cell r="DS170">
            <v>0</v>
          </cell>
          <cell r="DU170">
            <v>0</v>
          </cell>
          <cell r="EF170">
            <v>0</v>
          </cell>
        </row>
        <row r="171">
          <cell r="DH171">
            <v>0</v>
          </cell>
          <cell r="DS171">
            <v>0</v>
          </cell>
          <cell r="DU171">
            <v>0</v>
          </cell>
          <cell r="EF171">
            <v>0</v>
          </cell>
        </row>
        <row r="172">
          <cell r="DH172">
            <v>0</v>
          </cell>
          <cell r="DS172">
            <v>0</v>
          </cell>
          <cell r="DU172">
            <v>0</v>
          </cell>
          <cell r="EF172">
            <v>0</v>
          </cell>
        </row>
        <row r="173">
          <cell r="DH173">
            <v>0</v>
          </cell>
          <cell r="DS173">
            <v>0</v>
          </cell>
          <cell r="DU173">
            <v>0</v>
          </cell>
          <cell r="EF173">
            <v>0</v>
          </cell>
        </row>
        <row r="174">
          <cell r="DH174">
            <v>0</v>
          </cell>
          <cell r="DS174">
            <v>0</v>
          </cell>
          <cell r="DU174">
            <v>0</v>
          </cell>
          <cell r="EF174">
            <v>0</v>
          </cell>
        </row>
        <row r="175">
          <cell r="DH175">
            <v>0</v>
          </cell>
          <cell r="DS175">
            <v>0</v>
          </cell>
          <cell r="DU175">
            <v>0</v>
          </cell>
          <cell r="EF175">
            <v>0</v>
          </cell>
        </row>
        <row r="176">
          <cell r="DH176">
            <v>0</v>
          </cell>
          <cell r="DS176">
            <v>0</v>
          </cell>
          <cell r="DU176">
            <v>0</v>
          </cell>
          <cell r="EF176">
            <v>0</v>
          </cell>
        </row>
        <row r="177">
          <cell r="DH177">
            <v>0</v>
          </cell>
          <cell r="DS177">
            <v>0</v>
          </cell>
          <cell r="DU177">
            <v>0</v>
          </cell>
          <cell r="EF177">
            <v>0</v>
          </cell>
        </row>
        <row r="178">
          <cell r="DH178">
            <v>0</v>
          </cell>
          <cell r="DS178">
            <v>0</v>
          </cell>
          <cell r="DU178">
            <v>0</v>
          </cell>
          <cell r="EF178">
            <v>0</v>
          </cell>
        </row>
        <row r="179">
          <cell r="DH179">
            <v>0</v>
          </cell>
          <cell r="DS179">
            <v>0</v>
          </cell>
          <cell r="DU179">
            <v>0</v>
          </cell>
          <cell r="EF179">
            <v>0</v>
          </cell>
        </row>
        <row r="180">
          <cell r="DH180">
            <v>0</v>
          </cell>
          <cell r="DS180">
            <v>0</v>
          </cell>
          <cell r="DU180">
            <v>0</v>
          </cell>
          <cell r="EF180">
            <v>0</v>
          </cell>
        </row>
        <row r="181">
          <cell r="DH181">
            <v>0</v>
          </cell>
          <cell r="DS181">
            <v>0</v>
          </cell>
          <cell r="DU181">
            <v>0</v>
          </cell>
          <cell r="EF181">
            <v>0</v>
          </cell>
        </row>
        <row r="182">
          <cell r="DH182">
            <v>0</v>
          </cell>
          <cell r="DS182">
            <v>0</v>
          </cell>
          <cell r="DU182">
            <v>0</v>
          </cell>
          <cell r="EF182">
            <v>0</v>
          </cell>
        </row>
        <row r="183">
          <cell r="DH183">
            <v>0</v>
          </cell>
          <cell r="DS183">
            <v>0</v>
          </cell>
          <cell r="DU183">
            <v>0</v>
          </cell>
          <cell r="EF183">
            <v>0</v>
          </cell>
        </row>
        <row r="184">
          <cell r="DH184">
            <v>0</v>
          </cell>
          <cell r="DS184">
            <v>0</v>
          </cell>
          <cell r="DU184">
            <v>0</v>
          </cell>
          <cell r="EF184">
            <v>0</v>
          </cell>
        </row>
        <row r="185">
          <cell r="DH185">
            <v>0</v>
          </cell>
          <cell r="DS185">
            <v>0</v>
          </cell>
          <cell r="DU185">
            <v>0</v>
          </cell>
          <cell r="EF185">
            <v>0</v>
          </cell>
        </row>
        <row r="186">
          <cell r="DH186">
            <v>0</v>
          </cell>
          <cell r="DS186">
            <v>0</v>
          </cell>
          <cell r="DU186">
            <v>0</v>
          </cell>
          <cell r="EF186">
            <v>0</v>
          </cell>
        </row>
        <row r="187">
          <cell r="DH187">
            <v>0</v>
          </cell>
          <cell r="DS187">
            <v>0</v>
          </cell>
          <cell r="DU187">
            <v>0</v>
          </cell>
          <cell r="EF187">
            <v>0</v>
          </cell>
        </row>
        <row r="188">
          <cell r="DH188">
            <v>0</v>
          </cell>
          <cell r="DS188">
            <v>0</v>
          </cell>
          <cell r="DU188">
            <v>0</v>
          </cell>
          <cell r="EF188">
            <v>0</v>
          </cell>
        </row>
        <row r="189">
          <cell r="DH189">
            <v>0</v>
          </cell>
          <cell r="DS189">
            <v>0</v>
          </cell>
          <cell r="DU189">
            <v>0</v>
          </cell>
          <cell r="EF189">
            <v>0</v>
          </cell>
        </row>
        <row r="190">
          <cell r="DH190">
            <v>0</v>
          </cell>
          <cell r="DS190">
            <v>0</v>
          </cell>
          <cell r="DU190">
            <v>0</v>
          </cell>
          <cell r="EF190">
            <v>0</v>
          </cell>
        </row>
        <row r="191">
          <cell r="DH191">
            <v>0</v>
          </cell>
          <cell r="DS191">
            <v>0</v>
          </cell>
          <cell r="DU191">
            <v>0</v>
          </cell>
          <cell r="EF191">
            <v>0</v>
          </cell>
        </row>
        <row r="192">
          <cell r="DH192">
            <v>0</v>
          </cell>
          <cell r="DS192">
            <v>0</v>
          </cell>
          <cell r="DU192">
            <v>0</v>
          </cell>
          <cell r="EF192">
            <v>0</v>
          </cell>
        </row>
        <row r="193">
          <cell r="DH193">
            <v>0</v>
          </cell>
          <cell r="DS193">
            <v>0</v>
          </cell>
          <cell r="DU193">
            <v>0</v>
          </cell>
          <cell r="EF193">
            <v>0</v>
          </cell>
        </row>
        <row r="194">
          <cell r="DH194">
            <v>0</v>
          </cell>
          <cell r="DS194">
            <v>0</v>
          </cell>
          <cell r="DU194">
            <v>0</v>
          </cell>
          <cell r="EF194">
            <v>0</v>
          </cell>
        </row>
        <row r="195">
          <cell r="DH195">
            <v>0</v>
          </cell>
          <cell r="DS195">
            <v>0</v>
          </cell>
          <cell r="DU195">
            <v>0</v>
          </cell>
          <cell r="EF195">
            <v>0</v>
          </cell>
        </row>
        <row r="196">
          <cell r="DH196">
            <v>0</v>
          </cell>
          <cell r="DS196">
            <v>0</v>
          </cell>
          <cell r="DU196">
            <v>0</v>
          </cell>
          <cell r="EF196">
            <v>0</v>
          </cell>
        </row>
        <row r="197">
          <cell r="DH197">
            <v>0</v>
          </cell>
          <cell r="DS197">
            <v>0</v>
          </cell>
          <cell r="DU197">
            <v>0</v>
          </cell>
          <cell r="EF197">
            <v>0</v>
          </cell>
        </row>
        <row r="198">
          <cell r="DH198">
            <v>0</v>
          </cell>
          <cell r="DS198">
            <v>0</v>
          </cell>
          <cell r="DU198">
            <v>0</v>
          </cell>
          <cell r="EF198">
            <v>0</v>
          </cell>
        </row>
        <row r="199">
          <cell r="DH199">
            <v>0</v>
          </cell>
          <cell r="DS199">
            <v>0</v>
          </cell>
          <cell r="DU199">
            <v>0</v>
          </cell>
          <cell r="EF199">
            <v>0</v>
          </cell>
        </row>
        <row r="200">
          <cell r="DH200">
            <v>0</v>
          </cell>
          <cell r="DS200">
            <v>0</v>
          </cell>
          <cell r="DU200">
            <v>0</v>
          </cell>
          <cell r="EF200">
            <v>0</v>
          </cell>
        </row>
        <row r="201">
          <cell r="DH201">
            <v>0</v>
          </cell>
          <cell r="DS201">
            <v>0</v>
          </cell>
          <cell r="DU201">
            <v>0</v>
          </cell>
          <cell r="EF201">
            <v>0</v>
          </cell>
        </row>
        <row r="202">
          <cell r="DH202">
            <v>0</v>
          </cell>
          <cell r="DS202">
            <v>0</v>
          </cell>
          <cell r="DU202">
            <v>0</v>
          </cell>
          <cell r="EF202">
            <v>0</v>
          </cell>
        </row>
        <row r="203">
          <cell r="DH203">
            <v>0</v>
          </cell>
          <cell r="DS203">
            <v>0</v>
          </cell>
          <cell r="DU203">
            <v>0</v>
          </cell>
          <cell r="EF203">
            <v>0</v>
          </cell>
        </row>
        <row r="204">
          <cell r="DH204">
            <v>0</v>
          </cell>
          <cell r="DS204">
            <v>0</v>
          </cell>
          <cell r="DU204">
            <v>0</v>
          </cell>
          <cell r="EF204">
            <v>0</v>
          </cell>
        </row>
        <row r="205">
          <cell r="DH205">
            <v>0</v>
          </cell>
          <cell r="DS205">
            <v>0</v>
          </cell>
          <cell r="DU205">
            <v>0</v>
          </cell>
          <cell r="EF205">
            <v>0</v>
          </cell>
        </row>
        <row r="206">
          <cell r="DH206">
            <v>0</v>
          </cell>
          <cell r="DS206">
            <v>0</v>
          </cell>
          <cell r="DU206">
            <v>0</v>
          </cell>
          <cell r="EF206">
            <v>0</v>
          </cell>
        </row>
        <row r="207">
          <cell r="DH207">
            <v>0</v>
          </cell>
          <cell r="DS207">
            <v>0</v>
          </cell>
          <cell r="DU207">
            <v>0</v>
          </cell>
          <cell r="EF207">
            <v>0</v>
          </cell>
        </row>
        <row r="208">
          <cell r="DH208">
            <v>0</v>
          </cell>
          <cell r="DS208">
            <v>0</v>
          </cell>
          <cell r="DU208">
            <v>0</v>
          </cell>
          <cell r="EF208">
            <v>0</v>
          </cell>
        </row>
        <row r="209">
          <cell r="DH209">
            <v>0</v>
          </cell>
          <cell r="DS209">
            <v>0</v>
          </cell>
          <cell r="DU209">
            <v>0</v>
          </cell>
          <cell r="EF209">
            <v>0</v>
          </cell>
        </row>
        <row r="210">
          <cell r="DH210">
            <v>0</v>
          </cell>
          <cell r="DS210">
            <v>0</v>
          </cell>
          <cell r="DU210">
            <v>0</v>
          </cell>
          <cell r="EF210">
            <v>0</v>
          </cell>
        </row>
        <row r="211">
          <cell r="DH211">
            <v>0</v>
          </cell>
          <cell r="DS211">
            <v>0</v>
          </cell>
          <cell r="DU211">
            <v>0</v>
          </cell>
          <cell r="EF211">
            <v>0</v>
          </cell>
        </row>
        <row r="212">
          <cell r="DH212">
            <v>0</v>
          </cell>
          <cell r="DS212">
            <v>0</v>
          </cell>
          <cell r="DU212">
            <v>0</v>
          </cell>
          <cell r="EF212">
            <v>0</v>
          </cell>
        </row>
        <row r="213">
          <cell r="DH213">
            <v>0</v>
          </cell>
          <cell r="DS213">
            <v>0</v>
          </cell>
          <cell r="DU213">
            <v>0</v>
          </cell>
          <cell r="EF213">
            <v>0</v>
          </cell>
        </row>
        <row r="214">
          <cell r="DH214">
            <v>0</v>
          </cell>
          <cell r="DS214">
            <v>0</v>
          </cell>
          <cell r="DU214">
            <v>0</v>
          </cell>
          <cell r="EF214">
            <v>0</v>
          </cell>
        </row>
        <row r="215">
          <cell r="DH215">
            <v>0</v>
          </cell>
          <cell r="DS215">
            <v>0</v>
          </cell>
          <cell r="DU215">
            <v>0</v>
          </cell>
          <cell r="EF215">
            <v>0</v>
          </cell>
        </row>
        <row r="216">
          <cell r="DH216">
            <v>0</v>
          </cell>
          <cell r="DS216">
            <v>0</v>
          </cell>
          <cell r="DU216">
            <v>0</v>
          </cell>
          <cell r="EF216">
            <v>0</v>
          </cell>
        </row>
        <row r="217">
          <cell r="DH217">
            <v>0</v>
          </cell>
          <cell r="DS217">
            <v>0</v>
          </cell>
          <cell r="DU217">
            <v>0</v>
          </cell>
          <cell r="EF217">
            <v>0</v>
          </cell>
        </row>
        <row r="218">
          <cell r="DH218">
            <v>0</v>
          </cell>
          <cell r="DS218">
            <v>0</v>
          </cell>
          <cell r="DU218">
            <v>0</v>
          </cell>
          <cell r="EF218">
            <v>0</v>
          </cell>
        </row>
        <row r="219">
          <cell r="DH219">
            <v>0</v>
          </cell>
          <cell r="DS219">
            <v>0</v>
          </cell>
          <cell r="DU219">
            <v>0</v>
          </cell>
          <cell r="EF219">
            <v>0</v>
          </cell>
        </row>
        <row r="220">
          <cell r="DH220">
            <v>0</v>
          </cell>
          <cell r="DS220">
            <v>0</v>
          </cell>
          <cell r="DU220">
            <v>0</v>
          </cell>
          <cell r="EF220">
            <v>0</v>
          </cell>
        </row>
        <row r="221">
          <cell r="DH221">
            <v>0</v>
          </cell>
          <cell r="DS221">
            <v>0</v>
          </cell>
          <cell r="DU221">
            <v>0</v>
          </cell>
          <cell r="EF221">
            <v>0</v>
          </cell>
        </row>
        <row r="222">
          <cell r="DH222">
            <v>0</v>
          </cell>
          <cell r="DS222">
            <v>0</v>
          </cell>
          <cell r="DU222">
            <v>0</v>
          </cell>
          <cell r="EF222">
            <v>0</v>
          </cell>
        </row>
        <row r="223">
          <cell r="DH223">
            <v>0</v>
          </cell>
          <cell r="DS223">
            <v>0</v>
          </cell>
          <cell r="DU223">
            <v>0</v>
          </cell>
          <cell r="EF223">
            <v>0</v>
          </cell>
        </row>
        <row r="224">
          <cell r="DH224">
            <v>0</v>
          </cell>
          <cell r="DS224">
            <v>0</v>
          </cell>
          <cell r="DU224">
            <v>0</v>
          </cell>
          <cell r="EF224">
            <v>0</v>
          </cell>
        </row>
        <row r="225">
          <cell r="DH225">
            <v>0</v>
          </cell>
          <cell r="DS225">
            <v>0</v>
          </cell>
          <cell r="DU225">
            <v>0</v>
          </cell>
          <cell r="EF225">
            <v>0</v>
          </cell>
        </row>
        <row r="226">
          <cell r="DH226">
            <v>0</v>
          </cell>
          <cell r="DS226">
            <v>0</v>
          </cell>
          <cell r="DU226">
            <v>0</v>
          </cell>
          <cell r="EF226">
            <v>0</v>
          </cell>
        </row>
        <row r="227">
          <cell r="DH227">
            <v>0</v>
          </cell>
          <cell r="DS227">
            <v>0</v>
          </cell>
          <cell r="DU227">
            <v>0</v>
          </cell>
          <cell r="EF227">
            <v>0</v>
          </cell>
        </row>
        <row r="228">
          <cell r="DH228">
            <v>0</v>
          </cell>
          <cell r="DS228">
            <v>0</v>
          </cell>
          <cell r="DU228">
            <v>0</v>
          </cell>
          <cell r="EF228">
            <v>0</v>
          </cell>
        </row>
        <row r="229">
          <cell r="DH229">
            <v>0</v>
          </cell>
          <cell r="DS229">
            <v>0</v>
          </cell>
          <cell r="DU229">
            <v>0</v>
          </cell>
          <cell r="EF229">
            <v>0</v>
          </cell>
        </row>
        <row r="230">
          <cell r="DH230">
            <v>0</v>
          </cell>
          <cell r="DS230">
            <v>0</v>
          </cell>
          <cell r="DU230">
            <v>0</v>
          </cell>
          <cell r="EF230">
            <v>0</v>
          </cell>
        </row>
        <row r="231">
          <cell r="DH231">
            <v>0</v>
          </cell>
          <cell r="DS231">
            <v>0</v>
          </cell>
          <cell r="DU231">
            <v>0</v>
          </cell>
          <cell r="EF231">
            <v>0</v>
          </cell>
        </row>
        <row r="232">
          <cell r="DH232">
            <v>0</v>
          </cell>
          <cell r="DS232">
            <v>0</v>
          </cell>
          <cell r="DU232">
            <v>0</v>
          </cell>
          <cell r="EF232">
            <v>0</v>
          </cell>
        </row>
        <row r="233">
          <cell r="DH233">
            <v>0</v>
          </cell>
          <cell r="DS233">
            <v>0</v>
          </cell>
          <cell r="DU233">
            <v>0</v>
          </cell>
          <cell r="EF233">
            <v>0</v>
          </cell>
        </row>
        <row r="234">
          <cell r="DH234">
            <v>0</v>
          </cell>
          <cell r="DS234">
            <v>0</v>
          </cell>
          <cell r="DU234">
            <v>0</v>
          </cell>
          <cell r="EF234">
            <v>0</v>
          </cell>
        </row>
        <row r="235">
          <cell r="DH235">
            <v>0</v>
          </cell>
          <cell r="DS235">
            <v>0</v>
          </cell>
          <cell r="DU235">
            <v>0</v>
          </cell>
          <cell r="EF235">
            <v>0</v>
          </cell>
        </row>
        <row r="236">
          <cell r="DH236">
            <v>0</v>
          </cell>
          <cell r="DS236">
            <v>0</v>
          </cell>
          <cell r="DU236">
            <v>0</v>
          </cell>
          <cell r="EF236">
            <v>0</v>
          </cell>
        </row>
        <row r="237">
          <cell r="DH237">
            <v>0</v>
          </cell>
          <cell r="DS237">
            <v>0</v>
          </cell>
          <cell r="DU237">
            <v>0</v>
          </cell>
          <cell r="EF237">
            <v>0</v>
          </cell>
        </row>
        <row r="238">
          <cell r="DH238">
            <v>0</v>
          </cell>
          <cell r="DS238">
            <v>0</v>
          </cell>
          <cell r="DU238">
            <v>0</v>
          </cell>
          <cell r="EF238">
            <v>0</v>
          </cell>
        </row>
        <row r="239">
          <cell r="DH239">
            <v>0</v>
          </cell>
          <cell r="DS239">
            <v>0</v>
          </cell>
          <cell r="DU239">
            <v>0</v>
          </cell>
          <cell r="EF239">
            <v>0</v>
          </cell>
        </row>
        <row r="240">
          <cell r="DH240">
            <v>0</v>
          </cell>
          <cell r="DS240">
            <v>0</v>
          </cell>
          <cell r="DU240">
            <v>0</v>
          </cell>
          <cell r="EF240">
            <v>0</v>
          </cell>
        </row>
        <row r="241">
          <cell r="DH241">
            <v>0</v>
          </cell>
          <cell r="DS241">
            <v>0</v>
          </cell>
          <cell r="DU241">
            <v>0</v>
          </cell>
          <cell r="EF241">
            <v>0</v>
          </cell>
        </row>
        <row r="242">
          <cell r="DH242">
            <v>0</v>
          </cell>
          <cell r="DS242">
            <v>0</v>
          </cell>
          <cell r="DU242">
            <v>0</v>
          </cell>
          <cell r="EF242">
            <v>0</v>
          </cell>
        </row>
        <row r="243">
          <cell r="DH243">
            <v>0</v>
          </cell>
          <cell r="DS243">
            <v>0</v>
          </cell>
          <cell r="DU243">
            <v>0</v>
          </cell>
          <cell r="EF243">
            <v>0</v>
          </cell>
        </row>
        <row r="244">
          <cell r="DH244">
            <v>0</v>
          </cell>
          <cell r="DS244">
            <v>0</v>
          </cell>
          <cell r="DU244">
            <v>0</v>
          </cell>
          <cell r="EF244">
            <v>0</v>
          </cell>
        </row>
        <row r="245">
          <cell r="DH245">
            <v>0</v>
          </cell>
          <cell r="DS245">
            <v>0</v>
          </cell>
          <cell r="DU245">
            <v>0</v>
          </cell>
          <cell r="EF245">
            <v>0</v>
          </cell>
        </row>
        <row r="246">
          <cell r="DH246">
            <v>0</v>
          </cell>
          <cell r="DS246">
            <v>0</v>
          </cell>
          <cell r="DU246">
            <v>0</v>
          </cell>
          <cell r="EF246">
            <v>0</v>
          </cell>
        </row>
        <row r="247">
          <cell r="DH247">
            <v>0</v>
          </cell>
          <cell r="DS247">
            <v>0</v>
          </cell>
          <cell r="DU247">
            <v>0</v>
          </cell>
          <cell r="EF247">
            <v>0</v>
          </cell>
        </row>
        <row r="248">
          <cell r="DH248">
            <v>0</v>
          </cell>
          <cell r="DS248">
            <v>0</v>
          </cell>
          <cell r="DU248">
            <v>0</v>
          </cell>
          <cell r="EF248">
            <v>0</v>
          </cell>
        </row>
        <row r="249">
          <cell r="DH249">
            <v>0</v>
          </cell>
          <cell r="DS249">
            <v>0</v>
          </cell>
          <cell r="DU249">
            <v>0</v>
          </cell>
          <cell r="EF249">
            <v>0</v>
          </cell>
        </row>
        <row r="250">
          <cell r="DH250">
            <v>0</v>
          </cell>
          <cell r="DS250">
            <v>0</v>
          </cell>
          <cell r="DU250">
            <v>0</v>
          </cell>
          <cell r="EF250">
            <v>0</v>
          </cell>
        </row>
        <row r="251">
          <cell r="DH251">
            <v>0</v>
          </cell>
          <cell r="DS251">
            <v>0</v>
          </cell>
          <cell r="DU251">
            <v>0</v>
          </cell>
          <cell r="EF251">
            <v>0</v>
          </cell>
        </row>
        <row r="252">
          <cell r="DH252">
            <v>0</v>
          </cell>
          <cell r="DS252">
            <v>0</v>
          </cell>
          <cell r="DU252">
            <v>0</v>
          </cell>
          <cell r="EF252">
            <v>0</v>
          </cell>
        </row>
        <row r="253">
          <cell r="DH253">
            <v>0</v>
          </cell>
          <cell r="DS253">
            <v>0</v>
          </cell>
          <cell r="DU253">
            <v>0</v>
          </cell>
          <cell r="EF253">
            <v>0</v>
          </cell>
        </row>
        <row r="254">
          <cell r="DH254">
            <v>0</v>
          </cell>
          <cell r="DS254">
            <v>0</v>
          </cell>
          <cell r="DU254">
            <v>0</v>
          </cell>
          <cell r="EF254">
            <v>0</v>
          </cell>
        </row>
        <row r="255">
          <cell r="DH255">
            <v>0</v>
          </cell>
          <cell r="DS255">
            <v>0</v>
          </cell>
          <cell r="DU255">
            <v>0</v>
          </cell>
          <cell r="EF255">
            <v>0</v>
          </cell>
        </row>
        <row r="256">
          <cell r="DH256">
            <v>0</v>
          </cell>
          <cell r="DS256">
            <v>0</v>
          </cell>
          <cell r="DU256">
            <v>0</v>
          </cell>
          <cell r="EF256">
            <v>0</v>
          </cell>
        </row>
        <row r="257">
          <cell r="DH257">
            <v>0</v>
          </cell>
          <cell r="DS257">
            <v>0</v>
          </cell>
          <cell r="DU257">
            <v>0</v>
          </cell>
          <cell r="EF257">
            <v>0</v>
          </cell>
        </row>
        <row r="258">
          <cell r="DH258">
            <v>0</v>
          </cell>
          <cell r="DS258">
            <v>0</v>
          </cell>
          <cell r="DU258">
            <v>0</v>
          </cell>
          <cell r="EF258">
            <v>0</v>
          </cell>
        </row>
        <row r="259">
          <cell r="DH259">
            <v>0</v>
          </cell>
          <cell r="DS259">
            <v>0</v>
          </cell>
          <cell r="DU259">
            <v>0</v>
          </cell>
          <cell r="EF259">
            <v>0</v>
          </cell>
        </row>
        <row r="260">
          <cell r="DH260">
            <v>0</v>
          </cell>
          <cell r="DS260">
            <v>0</v>
          </cell>
          <cell r="DU260">
            <v>0</v>
          </cell>
          <cell r="EF260">
            <v>0</v>
          </cell>
        </row>
        <row r="261">
          <cell r="DH261">
            <v>0</v>
          </cell>
          <cell r="DS261">
            <v>0</v>
          </cell>
          <cell r="DU261">
            <v>0</v>
          </cell>
          <cell r="EF261">
            <v>0</v>
          </cell>
        </row>
        <row r="262">
          <cell r="DH262">
            <v>0</v>
          </cell>
          <cell r="DS262">
            <v>0</v>
          </cell>
          <cell r="DU262">
            <v>0</v>
          </cell>
          <cell r="EF262">
            <v>0</v>
          </cell>
        </row>
        <row r="263">
          <cell r="DH263">
            <v>0</v>
          </cell>
          <cell r="DS263">
            <v>0</v>
          </cell>
          <cell r="DU263">
            <v>0</v>
          </cell>
          <cell r="EF263">
            <v>0</v>
          </cell>
        </row>
        <row r="264">
          <cell r="DH264">
            <v>0</v>
          </cell>
          <cell r="DS264">
            <v>0</v>
          </cell>
          <cell r="DU264">
            <v>0</v>
          </cell>
          <cell r="EF264">
            <v>0</v>
          </cell>
        </row>
        <row r="265">
          <cell r="DH265">
            <v>0</v>
          </cell>
          <cell r="DS265">
            <v>0</v>
          </cell>
          <cell r="DU265">
            <v>0</v>
          </cell>
          <cell r="EF265">
            <v>0</v>
          </cell>
        </row>
        <row r="266">
          <cell r="DH266">
            <v>0</v>
          </cell>
          <cell r="DS266">
            <v>0</v>
          </cell>
          <cell r="DU266">
            <v>0</v>
          </cell>
          <cell r="EF266">
            <v>0</v>
          </cell>
        </row>
        <row r="267">
          <cell r="DH267">
            <v>0</v>
          </cell>
          <cell r="DS267">
            <v>0</v>
          </cell>
          <cell r="DU267">
            <v>0</v>
          </cell>
          <cell r="EF267">
            <v>0</v>
          </cell>
        </row>
        <row r="268">
          <cell r="DH268">
            <v>0</v>
          </cell>
          <cell r="DS268">
            <v>0</v>
          </cell>
          <cell r="DU268">
            <v>0</v>
          </cell>
          <cell r="EF268">
            <v>0</v>
          </cell>
        </row>
        <row r="269">
          <cell r="DH269">
            <v>0</v>
          </cell>
          <cell r="DS269">
            <v>0</v>
          </cell>
          <cell r="DU269">
            <v>0</v>
          </cell>
          <cell r="EF269">
            <v>0</v>
          </cell>
        </row>
        <row r="270">
          <cell r="DH270">
            <v>0</v>
          </cell>
          <cell r="DS270">
            <v>0</v>
          </cell>
          <cell r="DU270">
            <v>0</v>
          </cell>
          <cell r="EF270">
            <v>0</v>
          </cell>
        </row>
        <row r="271">
          <cell r="DH271">
            <v>0</v>
          </cell>
          <cell r="DS271">
            <v>0</v>
          </cell>
          <cell r="DU271">
            <v>0</v>
          </cell>
          <cell r="EF271">
            <v>0</v>
          </cell>
        </row>
        <row r="272">
          <cell r="DH272">
            <v>0</v>
          </cell>
          <cell r="DS272">
            <v>0</v>
          </cell>
          <cell r="DU272">
            <v>0</v>
          </cell>
          <cell r="EF272">
            <v>0</v>
          </cell>
        </row>
        <row r="273">
          <cell r="DH273">
            <v>0</v>
          </cell>
          <cell r="DS273">
            <v>0</v>
          </cell>
          <cell r="DU273">
            <v>0</v>
          </cell>
          <cell r="EF273">
            <v>0</v>
          </cell>
        </row>
        <row r="274">
          <cell r="DH274">
            <v>0</v>
          </cell>
          <cell r="DS274">
            <v>0</v>
          </cell>
          <cell r="DU274">
            <v>0</v>
          </cell>
          <cell r="EF274">
            <v>0</v>
          </cell>
        </row>
        <row r="275">
          <cell r="DH275">
            <v>0</v>
          </cell>
          <cell r="DS275">
            <v>0</v>
          </cell>
          <cell r="DU275">
            <v>0</v>
          </cell>
          <cell r="EF275">
            <v>0</v>
          </cell>
        </row>
        <row r="276">
          <cell r="DH276">
            <v>0</v>
          </cell>
          <cell r="DS276">
            <v>0</v>
          </cell>
          <cell r="DU276">
            <v>0</v>
          </cell>
          <cell r="EF276">
            <v>0</v>
          </cell>
        </row>
        <row r="277">
          <cell r="DH277">
            <v>0</v>
          </cell>
          <cell r="DS277">
            <v>0</v>
          </cell>
          <cell r="DU277">
            <v>0</v>
          </cell>
          <cell r="EF277">
            <v>0</v>
          </cell>
        </row>
        <row r="278">
          <cell r="DH278">
            <v>0</v>
          </cell>
          <cell r="DS278">
            <v>0</v>
          </cell>
          <cell r="DU278">
            <v>0</v>
          </cell>
          <cell r="EF278">
            <v>0</v>
          </cell>
        </row>
        <row r="279">
          <cell r="DH279">
            <v>0</v>
          </cell>
          <cell r="DS279">
            <v>0</v>
          </cell>
          <cell r="DU279">
            <v>0</v>
          </cell>
          <cell r="EF279">
            <v>0</v>
          </cell>
        </row>
        <row r="280">
          <cell r="DH280">
            <v>0</v>
          </cell>
          <cell r="DS280">
            <v>0</v>
          </cell>
          <cell r="DU280">
            <v>0</v>
          </cell>
          <cell r="EF280">
            <v>0</v>
          </cell>
        </row>
        <row r="281">
          <cell r="DH281">
            <v>0</v>
          </cell>
          <cell r="DS281">
            <v>0</v>
          </cell>
          <cell r="DU281">
            <v>0</v>
          </cell>
          <cell r="EF281">
            <v>0</v>
          </cell>
        </row>
        <row r="282">
          <cell r="DH282">
            <v>0</v>
          </cell>
          <cell r="DS282">
            <v>0</v>
          </cell>
          <cell r="DU282">
            <v>0</v>
          </cell>
          <cell r="EF282">
            <v>0</v>
          </cell>
        </row>
        <row r="283">
          <cell r="DH283">
            <v>0</v>
          </cell>
          <cell r="DS283">
            <v>0</v>
          </cell>
          <cell r="DU283">
            <v>0</v>
          </cell>
          <cell r="EF283">
            <v>0</v>
          </cell>
        </row>
        <row r="284">
          <cell r="DH284">
            <v>0</v>
          </cell>
          <cell r="DS284">
            <v>0</v>
          </cell>
          <cell r="DU284">
            <v>0</v>
          </cell>
          <cell r="EF284">
            <v>0</v>
          </cell>
        </row>
        <row r="285">
          <cell r="DH285">
            <v>0</v>
          </cell>
          <cell r="DS285">
            <v>0</v>
          </cell>
          <cell r="DU285">
            <v>0</v>
          </cell>
          <cell r="EF285">
            <v>0</v>
          </cell>
        </row>
        <row r="286">
          <cell r="DH286">
            <v>0</v>
          </cell>
          <cell r="DS286">
            <v>0</v>
          </cell>
          <cell r="DU286">
            <v>0</v>
          </cell>
          <cell r="EF286">
            <v>0</v>
          </cell>
        </row>
        <row r="287">
          <cell r="DH287">
            <v>0</v>
          </cell>
          <cell r="DS287">
            <v>0</v>
          </cell>
          <cell r="DU287">
            <v>0</v>
          </cell>
          <cell r="EF287">
            <v>0</v>
          </cell>
        </row>
        <row r="288">
          <cell r="DH288">
            <v>0</v>
          </cell>
          <cell r="DS288">
            <v>0</v>
          </cell>
          <cell r="DU288">
            <v>0</v>
          </cell>
          <cell r="EF288">
            <v>0</v>
          </cell>
        </row>
        <row r="289">
          <cell r="DH289">
            <v>0</v>
          </cell>
          <cell r="DS289">
            <v>0</v>
          </cell>
          <cell r="DU289">
            <v>0</v>
          </cell>
          <cell r="EF289">
            <v>0</v>
          </cell>
        </row>
        <row r="290">
          <cell r="DH290">
            <v>0</v>
          </cell>
          <cell r="DS290">
            <v>0</v>
          </cell>
          <cell r="DU290">
            <v>0</v>
          </cell>
          <cell r="EF290">
            <v>0</v>
          </cell>
        </row>
        <row r="291">
          <cell r="DH291">
            <v>0</v>
          </cell>
          <cell r="DS291">
            <v>0</v>
          </cell>
          <cell r="DU291">
            <v>0</v>
          </cell>
          <cell r="EF291">
            <v>0</v>
          </cell>
        </row>
        <row r="292">
          <cell r="DH292">
            <v>0</v>
          </cell>
          <cell r="DS292">
            <v>0</v>
          </cell>
          <cell r="DU292">
            <v>0</v>
          </cell>
          <cell r="EF292">
            <v>0</v>
          </cell>
        </row>
        <row r="293">
          <cell r="DH293">
            <v>0</v>
          </cell>
          <cell r="DS293">
            <v>0</v>
          </cell>
          <cell r="DU293">
            <v>0</v>
          </cell>
          <cell r="EF293">
            <v>0</v>
          </cell>
        </row>
        <row r="294">
          <cell r="DH294">
            <v>0</v>
          </cell>
          <cell r="DS294">
            <v>0</v>
          </cell>
          <cell r="DU294">
            <v>0</v>
          </cell>
          <cell r="EF294">
            <v>0</v>
          </cell>
        </row>
        <row r="295">
          <cell r="DH295">
            <v>0</v>
          </cell>
          <cell r="DS295">
            <v>0</v>
          </cell>
          <cell r="DU295">
            <v>0</v>
          </cell>
          <cell r="EF295">
            <v>0</v>
          </cell>
        </row>
        <row r="296">
          <cell r="DH296">
            <v>0</v>
          </cell>
          <cell r="DS296">
            <v>0</v>
          </cell>
          <cell r="DU296">
            <v>0</v>
          </cell>
          <cell r="EF296">
            <v>0</v>
          </cell>
        </row>
        <row r="297">
          <cell r="DH297">
            <v>0</v>
          </cell>
          <cell r="DS297">
            <v>0</v>
          </cell>
          <cell r="DU297">
            <v>0</v>
          </cell>
          <cell r="EF297">
            <v>0</v>
          </cell>
        </row>
        <row r="298">
          <cell r="DH298">
            <v>0</v>
          </cell>
          <cell r="DS298">
            <v>0</v>
          </cell>
          <cell r="DU298">
            <v>0</v>
          </cell>
          <cell r="EF298">
            <v>0</v>
          </cell>
        </row>
        <row r="299">
          <cell r="DH299">
            <v>0</v>
          </cell>
          <cell r="DS299">
            <v>0</v>
          </cell>
          <cell r="DU299">
            <v>0</v>
          </cell>
          <cell r="EF299">
            <v>0</v>
          </cell>
        </row>
        <row r="300">
          <cell r="DH300">
            <v>0</v>
          </cell>
          <cell r="DS300">
            <v>0</v>
          </cell>
          <cell r="DU300">
            <v>0</v>
          </cell>
          <cell r="EF300">
            <v>0</v>
          </cell>
        </row>
        <row r="301">
          <cell r="DH301">
            <v>0</v>
          </cell>
          <cell r="DS301">
            <v>0</v>
          </cell>
          <cell r="DU301">
            <v>0</v>
          </cell>
          <cell r="EF301">
            <v>0</v>
          </cell>
        </row>
        <row r="302">
          <cell r="DH302">
            <v>0</v>
          </cell>
          <cell r="DS302">
            <v>0</v>
          </cell>
          <cell r="DU302">
            <v>0</v>
          </cell>
          <cell r="EF302">
            <v>0</v>
          </cell>
        </row>
        <row r="303">
          <cell r="DH303">
            <v>0</v>
          </cell>
          <cell r="DS303">
            <v>0</v>
          </cell>
          <cell r="DU303">
            <v>0</v>
          </cell>
          <cell r="EF303">
            <v>0</v>
          </cell>
        </row>
        <row r="304">
          <cell r="DH304">
            <v>0</v>
          </cell>
          <cell r="DS304">
            <v>0</v>
          </cell>
          <cell r="DU304">
            <v>0</v>
          </cell>
          <cell r="EF304">
            <v>0</v>
          </cell>
        </row>
        <row r="305">
          <cell r="DH305">
            <v>0</v>
          </cell>
          <cell r="DS305">
            <v>0</v>
          </cell>
          <cell r="DU305">
            <v>0</v>
          </cell>
          <cell r="EF305">
            <v>0</v>
          </cell>
        </row>
        <row r="306">
          <cell r="DH306">
            <v>0</v>
          </cell>
          <cell r="DS306">
            <v>0</v>
          </cell>
          <cell r="DU306">
            <v>0</v>
          </cell>
          <cell r="EF306">
            <v>0</v>
          </cell>
        </row>
        <row r="307">
          <cell r="DH307">
            <v>0</v>
          </cell>
          <cell r="DS307">
            <v>0</v>
          </cell>
          <cell r="DU307">
            <v>0</v>
          </cell>
          <cell r="EF307">
            <v>0</v>
          </cell>
        </row>
        <row r="308">
          <cell r="DH308">
            <v>0</v>
          </cell>
          <cell r="DS308">
            <v>0</v>
          </cell>
          <cell r="DU308">
            <v>0</v>
          </cell>
          <cell r="EF308">
            <v>0</v>
          </cell>
        </row>
        <row r="309">
          <cell r="DH309">
            <v>0</v>
          </cell>
          <cell r="DS309">
            <v>0</v>
          </cell>
          <cell r="DU309">
            <v>0</v>
          </cell>
          <cell r="EF309">
            <v>0</v>
          </cell>
        </row>
        <row r="310">
          <cell r="DH310">
            <v>0</v>
          </cell>
          <cell r="DS310">
            <v>0</v>
          </cell>
          <cell r="DU310">
            <v>0</v>
          </cell>
          <cell r="EF310">
            <v>0</v>
          </cell>
        </row>
        <row r="311">
          <cell r="DH311">
            <v>0</v>
          </cell>
          <cell r="DS311">
            <v>0</v>
          </cell>
          <cell r="DU311">
            <v>0</v>
          </cell>
          <cell r="EF311">
            <v>0</v>
          </cell>
        </row>
        <row r="312">
          <cell r="DH312">
            <v>0</v>
          </cell>
          <cell r="DS312">
            <v>0</v>
          </cell>
          <cell r="DU312">
            <v>0</v>
          </cell>
          <cell r="EF312">
            <v>0</v>
          </cell>
        </row>
        <row r="313">
          <cell r="DH313">
            <v>0</v>
          </cell>
          <cell r="DS313">
            <v>0</v>
          </cell>
          <cell r="DU313">
            <v>0</v>
          </cell>
          <cell r="EF313">
            <v>0</v>
          </cell>
        </row>
        <row r="314">
          <cell r="DH314">
            <v>0</v>
          </cell>
          <cell r="DS314">
            <v>0</v>
          </cell>
          <cell r="DU314">
            <v>0</v>
          </cell>
          <cell r="EF314">
            <v>0</v>
          </cell>
        </row>
        <row r="315">
          <cell r="DH315">
            <v>0</v>
          </cell>
          <cell r="DS315">
            <v>0</v>
          </cell>
          <cell r="DU315">
            <v>0</v>
          </cell>
          <cell r="EF315">
            <v>0</v>
          </cell>
        </row>
        <row r="316">
          <cell r="DH316">
            <v>0</v>
          </cell>
          <cell r="DS316">
            <v>0</v>
          </cell>
          <cell r="DU316">
            <v>0</v>
          </cell>
          <cell r="EF316">
            <v>0</v>
          </cell>
        </row>
        <row r="317">
          <cell r="DH317">
            <v>0</v>
          </cell>
          <cell r="DS317">
            <v>0</v>
          </cell>
          <cell r="DU317">
            <v>0</v>
          </cell>
          <cell r="EF317">
            <v>0</v>
          </cell>
        </row>
        <row r="318">
          <cell r="DH318">
            <v>0</v>
          </cell>
          <cell r="DS318">
            <v>0</v>
          </cell>
          <cell r="DU318">
            <v>0</v>
          </cell>
          <cell r="EF318">
            <v>0</v>
          </cell>
        </row>
        <row r="319">
          <cell r="DH319">
            <v>0</v>
          </cell>
          <cell r="DS319">
            <v>0</v>
          </cell>
          <cell r="DU319">
            <v>0</v>
          </cell>
          <cell r="EF319">
            <v>0</v>
          </cell>
        </row>
        <row r="320">
          <cell r="DH320">
            <v>0</v>
          </cell>
          <cell r="DS320">
            <v>0</v>
          </cell>
          <cell r="DU320">
            <v>0</v>
          </cell>
          <cell r="EF320">
            <v>0</v>
          </cell>
        </row>
        <row r="321">
          <cell r="DH321">
            <v>0</v>
          </cell>
          <cell r="DS321">
            <v>0</v>
          </cell>
          <cell r="DU321">
            <v>0</v>
          </cell>
          <cell r="EF321">
            <v>0</v>
          </cell>
        </row>
        <row r="322">
          <cell r="DH322">
            <v>0</v>
          </cell>
          <cell r="DS322">
            <v>0</v>
          </cell>
          <cell r="DU322">
            <v>0</v>
          </cell>
          <cell r="EF322">
            <v>0</v>
          </cell>
        </row>
        <row r="323">
          <cell r="DH323">
            <v>0</v>
          </cell>
          <cell r="DS323">
            <v>0</v>
          </cell>
          <cell r="DU323">
            <v>0</v>
          </cell>
          <cell r="EF323">
            <v>0</v>
          </cell>
        </row>
        <row r="324">
          <cell r="DH324">
            <v>0</v>
          </cell>
          <cell r="DS324">
            <v>0</v>
          </cell>
          <cell r="DU324">
            <v>0</v>
          </cell>
          <cell r="EF324">
            <v>0</v>
          </cell>
        </row>
        <row r="325">
          <cell r="DH325">
            <v>0</v>
          </cell>
          <cell r="DS325">
            <v>0</v>
          </cell>
          <cell r="DU325">
            <v>0</v>
          </cell>
          <cell r="EF325">
            <v>0</v>
          </cell>
        </row>
        <row r="326">
          <cell r="DH326">
            <v>0</v>
          </cell>
          <cell r="DS326">
            <v>0</v>
          </cell>
          <cell r="DU326">
            <v>0</v>
          </cell>
          <cell r="EF326">
            <v>0</v>
          </cell>
        </row>
        <row r="327">
          <cell r="DH327">
            <v>0</v>
          </cell>
          <cell r="DS327">
            <v>0</v>
          </cell>
          <cell r="DU327">
            <v>0</v>
          </cell>
          <cell r="EF327">
            <v>0</v>
          </cell>
        </row>
        <row r="328">
          <cell r="DH328">
            <v>0</v>
          </cell>
          <cell r="DS328">
            <v>0</v>
          </cell>
          <cell r="DU328">
            <v>0</v>
          </cell>
          <cell r="EF328">
            <v>0</v>
          </cell>
        </row>
        <row r="329">
          <cell r="DH329">
            <v>0</v>
          </cell>
          <cell r="DS329">
            <v>0</v>
          </cell>
          <cell r="DU329">
            <v>0</v>
          </cell>
          <cell r="EF329">
            <v>0</v>
          </cell>
        </row>
        <row r="330">
          <cell r="DH330">
            <v>0</v>
          </cell>
          <cell r="DS330">
            <v>0</v>
          </cell>
          <cell r="DU330">
            <v>0</v>
          </cell>
          <cell r="EF330">
            <v>0</v>
          </cell>
        </row>
        <row r="331">
          <cell r="DH331">
            <v>0</v>
          </cell>
          <cell r="DS331">
            <v>0</v>
          </cell>
          <cell r="DU331">
            <v>0</v>
          </cell>
          <cell r="EF331">
            <v>0</v>
          </cell>
        </row>
        <row r="332">
          <cell r="DH332">
            <v>0</v>
          </cell>
          <cell r="DS332">
            <v>0</v>
          </cell>
          <cell r="DU332">
            <v>0</v>
          </cell>
          <cell r="EF332">
            <v>0</v>
          </cell>
        </row>
        <row r="333">
          <cell r="DH333">
            <v>0</v>
          </cell>
          <cell r="DS333">
            <v>0</v>
          </cell>
          <cell r="DU333">
            <v>0</v>
          </cell>
          <cell r="EF333">
            <v>0</v>
          </cell>
        </row>
        <row r="334">
          <cell r="DH334">
            <v>0</v>
          </cell>
          <cell r="DS334">
            <v>0</v>
          </cell>
          <cell r="DU334">
            <v>0</v>
          </cell>
          <cell r="EF334">
            <v>0</v>
          </cell>
        </row>
        <row r="335">
          <cell r="DH335">
            <v>0</v>
          </cell>
          <cell r="DS335">
            <v>0</v>
          </cell>
          <cell r="DU335">
            <v>0</v>
          </cell>
          <cell r="EF335">
            <v>0</v>
          </cell>
        </row>
        <row r="336">
          <cell r="DH336">
            <v>0</v>
          </cell>
          <cell r="DS336">
            <v>0</v>
          </cell>
          <cell r="DU336">
            <v>0</v>
          </cell>
          <cell r="EF336">
            <v>0</v>
          </cell>
        </row>
        <row r="337">
          <cell r="DH337">
            <v>0</v>
          </cell>
          <cell r="DS337">
            <v>0</v>
          </cell>
          <cell r="DU337">
            <v>0</v>
          </cell>
          <cell r="EF337">
            <v>0</v>
          </cell>
        </row>
        <row r="338">
          <cell r="DH338">
            <v>0</v>
          </cell>
          <cell r="DS338">
            <v>0</v>
          </cell>
          <cell r="DU338">
            <v>0</v>
          </cell>
          <cell r="EF338">
            <v>0</v>
          </cell>
        </row>
        <row r="339">
          <cell r="DH339">
            <v>0</v>
          </cell>
          <cell r="DS339">
            <v>0</v>
          </cell>
          <cell r="DU339">
            <v>0</v>
          </cell>
          <cell r="EF339">
            <v>0</v>
          </cell>
        </row>
        <row r="340">
          <cell r="DH340">
            <v>0</v>
          </cell>
          <cell r="DS340">
            <v>0</v>
          </cell>
          <cell r="DU340">
            <v>0</v>
          </cell>
          <cell r="EF340">
            <v>0</v>
          </cell>
        </row>
        <row r="341">
          <cell r="DH341">
            <v>0</v>
          </cell>
          <cell r="DS341">
            <v>0</v>
          </cell>
          <cell r="DU341">
            <v>0</v>
          </cell>
          <cell r="EF341">
            <v>0</v>
          </cell>
        </row>
        <row r="342">
          <cell r="DH342">
            <v>0</v>
          </cell>
          <cell r="DS342">
            <v>0</v>
          </cell>
          <cell r="DU342">
            <v>0</v>
          </cell>
          <cell r="EF342">
            <v>0</v>
          </cell>
        </row>
        <row r="343">
          <cell r="DH343">
            <v>0</v>
          </cell>
          <cell r="DS343">
            <v>0</v>
          </cell>
          <cell r="DU343">
            <v>0</v>
          </cell>
          <cell r="EF343">
            <v>0</v>
          </cell>
        </row>
        <row r="344">
          <cell r="DH344">
            <v>0</v>
          </cell>
          <cell r="DS344">
            <v>0</v>
          </cell>
          <cell r="DU344">
            <v>0</v>
          </cell>
          <cell r="EF344">
            <v>0</v>
          </cell>
        </row>
        <row r="345">
          <cell r="DH345">
            <v>0</v>
          </cell>
          <cell r="DS345">
            <v>0</v>
          </cell>
          <cell r="DU345">
            <v>0</v>
          </cell>
          <cell r="EF345">
            <v>0</v>
          </cell>
        </row>
        <row r="346">
          <cell r="DH346">
            <v>0</v>
          </cell>
          <cell r="DS346">
            <v>0</v>
          </cell>
          <cell r="DU346">
            <v>0</v>
          </cell>
          <cell r="EF346">
            <v>0</v>
          </cell>
        </row>
        <row r="347">
          <cell r="DH347">
            <v>0</v>
          </cell>
          <cell r="DS347">
            <v>0</v>
          </cell>
          <cell r="DU347">
            <v>0</v>
          </cell>
          <cell r="EF347">
            <v>0</v>
          </cell>
        </row>
        <row r="348">
          <cell r="DH348">
            <v>0</v>
          </cell>
          <cell r="DS348">
            <v>0</v>
          </cell>
          <cell r="DU348">
            <v>0</v>
          </cell>
          <cell r="EF348">
            <v>0</v>
          </cell>
        </row>
        <row r="349">
          <cell r="DH349">
            <v>0</v>
          </cell>
          <cell r="DS349">
            <v>0</v>
          </cell>
          <cell r="DU349">
            <v>0</v>
          </cell>
          <cell r="EF349">
            <v>0</v>
          </cell>
        </row>
        <row r="350">
          <cell r="DH350">
            <v>0</v>
          </cell>
          <cell r="DS350">
            <v>0</v>
          </cell>
          <cell r="DU350">
            <v>0</v>
          </cell>
          <cell r="EF350">
            <v>0</v>
          </cell>
        </row>
        <row r="351">
          <cell r="DH351">
            <v>0</v>
          </cell>
          <cell r="DS351">
            <v>0</v>
          </cell>
          <cell r="DU351">
            <v>0</v>
          </cell>
          <cell r="EF351">
            <v>0</v>
          </cell>
        </row>
        <row r="352">
          <cell r="DH352">
            <v>0</v>
          </cell>
          <cell r="DS352">
            <v>0</v>
          </cell>
          <cell r="DU352">
            <v>0</v>
          </cell>
          <cell r="EF352">
            <v>0</v>
          </cell>
        </row>
        <row r="353">
          <cell r="DH353">
            <v>0</v>
          </cell>
          <cell r="DS353">
            <v>0</v>
          </cell>
          <cell r="DU353">
            <v>0</v>
          </cell>
          <cell r="EF353">
            <v>0</v>
          </cell>
        </row>
        <row r="354">
          <cell r="DH354">
            <v>0</v>
          </cell>
          <cell r="DS354">
            <v>0</v>
          </cell>
          <cell r="DU354">
            <v>0</v>
          </cell>
          <cell r="EF354">
            <v>0</v>
          </cell>
        </row>
        <row r="355">
          <cell r="DH355">
            <v>0</v>
          </cell>
          <cell r="DS355">
            <v>0</v>
          </cell>
          <cell r="DU355">
            <v>0</v>
          </cell>
          <cell r="EF355">
            <v>0</v>
          </cell>
        </row>
        <row r="356">
          <cell r="DH356">
            <v>0</v>
          </cell>
          <cell r="DS356">
            <v>0</v>
          </cell>
          <cell r="DU356">
            <v>0</v>
          </cell>
          <cell r="EF356">
            <v>0</v>
          </cell>
        </row>
        <row r="357">
          <cell r="DH357">
            <v>0</v>
          </cell>
          <cell r="DS357">
            <v>0</v>
          </cell>
          <cell r="DU357">
            <v>0</v>
          </cell>
          <cell r="EF357">
            <v>0</v>
          </cell>
        </row>
        <row r="358">
          <cell r="DH358">
            <v>0</v>
          </cell>
          <cell r="DS358">
            <v>0</v>
          </cell>
          <cell r="DU358">
            <v>0</v>
          </cell>
          <cell r="EF358">
            <v>0</v>
          </cell>
        </row>
        <row r="359">
          <cell r="DH359">
            <v>0</v>
          </cell>
          <cell r="DS359">
            <v>0</v>
          </cell>
          <cell r="DU359">
            <v>0</v>
          </cell>
          <cell r="EF359">
            <v>0</v>
          </cell>
        </row>
        <row r="360">
          <cell r="DH360">
            <v>0</v>
          </cell>
          <cell r="DS360">
            <v>0</v>
          </cell>
          <cell r="DU360">
            <v>0</v>
          </cell>
          <cell r="EF360">
            <v>0</v>
          </cell>
        </row>
        <row r="361">
          <cell r="DH361">
            <v>0</v>
          </cell>
          <cell r="DS361">
            <v>0</v>
          </cell>
          <cell r="DU361">
            <v>0</v>
          </cell>
          <cell r="EF361">
            <v>0</v>
          </cell>
        </row>
        <row r="362">
          <cell r="DH362">
            <v>0</v>
          </cell>
          <cell r="DS362">
            <v>0</v>
          </cell>
          <cell r="DU362">
            <v>0</v>
          </cell>
          <cell r="EF362">
            <v>0</v>
          </cell>
        </row>
        <row r="363">
          <cell r="DH363">
            <v>0</v>
          </cell>
          <cell r="DS363">
            <v>0</v>
          </cell>
          <cell r="DU363">
            <v>0</v>
          </cell>
          <cell r="EF363">
            <v>0</v>
          </cell>
        </row>
        <row r="364">
          <cell r="DH364">
            <v>0</v>
          </cell>
          <cell r="DS364">
            <v>0</v>
          </cell>
          <cell r="DU364">
            <v>0</v>
          </cell>
          <cell r="EF364">
            <v>0</v>
          </cell>
        </row>
        <row r="365">
          <cell r="DH365">
            <v>0</v>
          </cell>
          <cell r="DS365">
            <v>0</v>
          </cell>
          <cell r="DU365">
            <v>0</v>
          </cell>
          <cell r="EF365">
            <v>0</v>
          </cell>
        </row>
        <row r="366">
          <cell r="DH366">
            <v>0</v>
          </cell>
          <cell r="DS366">
            <v>0</v>
          </cell>
          <cell r="DU366">
            <v>0</v>
          </cell>
          <cell r="EF366">
            <v>0</v>
          </cell>
        </row>
        <row r="367">
          <cell r="DH367">
            <v>0</v>
          </cell>
          <cell r="DS367">
            <v>0</v>
          </cell>
          <cell r="DU367">
            <v>0</v>
          </cell>
          <cell r="EF367">
            <v>0</v>
          </cell>
        </row>
        <row r="368">
          <cell r="DH368">
            <v>0</v>
          </cell>
          <cell r="DS368">
            <v>0</v>
          </cell>
          <cell r="DU368">
            <v>0</v>
          </cell>
          <cell r="EF368">
            <v>0</v>
          </cell>
        </row>
        <row r="369">
          <cell r="DH369">
            <v>0</v>
          </cell>
          <cell r="DS369">
            <v>0</v>
          </cell>
          <cell r="DU369">
            <v>0</v>
          </cell>
          <cell r="EF369">
            <v>0</v>
          </cell>
        </row>
        <row r="370">
          <cell r="DH370">
            <v>0</v>
          </cell>
          <cell r="DS370">
            <v>0</v>
          </cell>
          <cell r="DU370">
            <v>0</v>
          </cell>
          <cell r="EF370">
            <v>0</v>
          </cell>
        </row>
        <row r="371">
          <cell r="DH371">
            <v>0</v>
          </cell>
          <cell r="DS371">
            <v>0</v>
          </cell>
          <cell r="DU371">
            <v>0</v>
          </cell>
          <cell r="EF371">
            <v>0</v>
          </cell>
        </row>
        <row r="372">
          <cell r="DH372">
            <v>0</v>
          </cell>
          <cell r="DS372">
            <v>0</v>
          </cell>
          <cell r="DU372">
            <v>0</v>
          </cell>
          <cell r="EF372">
            <v>0</v>
          </cell>
        </row>
        <row r="373">
          <cell r="DH373">
            <v>0</v>
          </cell>
          <cell r="DS373">
            <v>0</v>
          </cell>
          <cell r="DU373">
            <v>0</v>
          </cell>
          <cell r="EF373">
            <v>0</v>
          </cell>
        </row>
        <row r="374">
          <cell r="DH374">
            <v>0</v>
          </cell>
          <cell r="DS374">
            <v>0</v>
          </cell>
          <cell r="DU374">
            <v>0</v>
          </cell>
          <cell r="EF374">
            <v>0</v>
          </cell>
        </row>
        <row r="375">
          <cell r="DH375">
            <v>0</v>
          </cell>
          <cell r="DS375">
            <v>0</v>
          </cell>
          <cell r="DU375">
            <v>0</v>
          </cell>
          <cell r="EF375">
            <v>0</v>
          </cell>
        </row>
        <row r="376">
          <cell r="DH376">
            <v>0</v>
          </cell>
          <cell r="DS376">
            <v>0</v>
          </cell>
          <cell r="DU376">
            <v>0</v>
          </cell>
          <cell r="EF376">
            <v>0</v>
          </cell>
        </row>
        <row r="377">
          <cell r="DH377">
            <v>0</v>
          </cell>
          <cell r="DS377">
            <v>0</v>
          </cell>
          <cell r="DU377">
            <v>0</v>
          </cell>
          <cell r="EF377">
            <v>0</v>
          </cell>
        </row>
        <row r="378">
          <cell r="DH378">
            <v>0</v>
          </cell>
          <cell r="DS378">
            <v>0</v>
          </cell>
          <cell r="DU378">
            <v>0</v>
          </cell>
          <cell r="EF378">
            <v>0</v>
          </cell>
        </row>
        <row r="379">
          <cell r="DH379">
            <v>0</v>
          </cell>
          <cell r="DS379">
            <v>0</v>
          </cell>
          <cell r="DU379">
            <v>0</v>
          </cell>
          <cell r="EF379">
            <v>0</v>
          </cell>
        </row>
        <row r="380">
          <cell r="DH380">
            <v>0</v>
          </cell>
          <cell r="DS380">
            <v>0</v>
          </cell>
          <cell r="DU380">
            <v>0</v>
          </cell>
          <cell r="EF380">
            <v>0</v>
          </cell>
        </row>
        <row r="381">
          <cell r="DH381">
            <v>0</v>
          </cell>
          <cell r="DS381">
            <v>0</v>
          </cell>
          <cell r="DU381">
            <v>0</v>
          </cell>
          <cell r="EF381">
            <v>0</v>
          </cell>
        </row>
        <row r="382">
          <cell r="DH382">
            <v>0</v>
          </cell>
          <cell r="DS382">
            <v>0</v>
          </cell>
          <cell r="DU382">
            <v>0</v>
          </cell>
          <cell r="EF382">
            <v>0</v>
          </cell>
        </row>
        <row r="383">
          <cell r="DH383">
            <v>0</v>
          </cell>
          <cell r="DS383">
            <v>0</v>
          </cell>
          <cell r="DU383">
            <v>0</v>
          </cell>
          <cell r="EF383">
            <v>0</v>
          </cell>
        </row>
        <row r="384">
          <cell r="DH384">
            <v>0</v>
          </cell>
          <cell r="DS384">
            <v>0</v>
          </cell>
          <cell r="DU384">
            <v>0</v>
          </cell>
          <cell r="EF384">
            <v>0</v>
          </cell>
        </row>
        <row r="385">
          <cell r="DH385">
            <v>0</v>
          </cell>
          <cell r="DS385">
            <v>0</v>
          </cell>
          <cell r="DU385">
            <v>0</v>
          </cell>
          <cell r="EF385">
            <v>0</v>
          </cell>
        </row>
        <row r="386">
          <cell r="DH386">
            <v>0</v>
          </cell>
          <cell r="DS386">
            <v>0</v>
          </cell>
          <cell r="DU386">
            <v>0</v>
          </cell>
          <cell r="EF386">
            <v>0</v>
          </cell>
        </row>
        <row r="387">
          <cell r="DH387">
            <v>0</v>
          </cell>
          <cell r="DS387">
            <v>0</v>
          </cell>
          <cell r="DU387">
            <v>0</v>
          </cell>
          <cell r="EF387">
            <v>0</v>
          </cell>
        </row>
        <row r="388">
          <cell r="DH388">
            <v>0</v>
          </cell>
          <cell r="DS388">
            <v>0</v>
          </cell>
          <cell r="DU388">
            <v>0</v>
          </cell>
          <cell r="EF388">
            <v>0</v>
          </cell>
        </row>
        <row r="389">
          <cell r="DH389">
            <v>0</v>
          </cell>
          <cell r="DS389">
            <v>0</v>
          </cell>
          <cell r="DU389">
            <v>0</v>
          </cell>
          <cell r="EF389">
            <v>0</v>
          </cell>
        </row>
        <row r="390">
          <cell r="DH390">
            <v>0</v>
          </cell>
          <cell r="DS390">
            <v>0</v>
          </cell>
          <cell r="DU390">
            <v>0</v>
          </cell>
          <cell r="EF390">
            <v>0</v>
          </cell>
        </row>
        <row r="391">
          <cell r="DH391">
            <v>0</v>
          </cell>
          <cell r="DS391">
            <v>0</v>
          </cell>
          <cell r="DU391">
            <v>0</v>
          </cell>
          <cell r="EF391">
            <v>0</v>
          </cell>
        </row>
        <row r="392">
          <cell r="DH392">
            <v>0</v>
          </cell>
          <cell r="DS392">
            <v>0</v>
          </cell>
          <cell r="DU392">
            <v>0</v>
          </cell>
          <cell r="EF392">
            <v>0</v>
          </cell>
        </row>
        <row r="393">
          <cell r="DH393">
            <v>0</v>
          </cell>
          <cell r="DS393">
            <v>0</v>
          </cell>
          <cell r="DU393">
            <v>0</v>
          </cell>
          <cell r="EF393">
            <v>0</v>
          </cell>
        </row>
        <row r="394">
          <cell r="DH394">
            <v>0</v>
          </cell>
          <cell r="DS394">
            <v>0</v>
          </cell>
          <cell r="DU394">
            <v>0</v>
          </cell>
          <cell r="EF394">
            <v>0</v>
          </cell>
        </row>
        <row r="395">
          <cell r="DH395">
            <v>0</v>
          </cell>
          <cell r="DS395">
            <v>0</v>
          </cell>
          <cell r="DU395">
            <v>0</v>
          </cell>
          <cell r="EF395">
            <v>0</v>
          </cell>
        </row>
        <row r="396">
          <cell r="DH396">
            <v>0</v>
          </cell>
          <cell r="DS396">
            <v>0</v>
          </cell>
          <cell r="DU396">
            <v>0</v>
          </cell>
          <cell r="EF396">
            <v>0</v>
          </cell>
        </row>
        <row r="397">
          <cell r="DH397">
            <v>0</v>
          </cell>
          <cell r="DS397">
            <v>0</v>
          </cell>
          <cell r="DU397">
            <v>0</v>
          </cell>
          <cell r="EF397">
            <v>0</v>
          </cell>
        </row>
        <row r="398">
          <cell r="DH398">
            <v>0</v>
          </cell>
          <cell r="DS398">
            <v>0</v>
          </cell>
          <cell r="DU398">
            <v>0</v>
          </cell>
          <cell r="EF398">
            <v>0</v>
          </cell>
        </row>
        <row r="399">
          <cell r="DH399">
            <v>0</v>
          </cell>
          <cell r="DS399">
            <v>0</v>
          </cell>
          <cell r="DU399">
            <v>0</v>
          </cell>
          <cell r="EF399">
            <v>0</v>
          </cell>
        </row>
        <row r="400">
          <cell r="DH400">
            <v>0</v>
          </cell>
          <cell r="DS400">
            <v>0</v>
          </cell>
          <cell r="DU400">
            <v>0</v>
          </cell>
          <cell r="EF400">
            <v>0</v>
          </cell>
        </row>
        <row r="401">
          <cell r="DH401">
            <v>0</v>
          </cell>
          <cell r="DS401">
            <v>0</v>
          </cell>
          <cell r="DU401">
            <v>0</v>
          </cell>
          <cell r="EF401">
            <v>0</v>
          </cell>
        </row>
        <row r="402">
          <cell r="DH402">
            <v>0</v>
          </cell>
          <cell r="DS402">
            <v>0</v>
          </cell>
          <cell r="DU402">
            <v>0</v>
          </cell>
          <cell r="EF402">
            <v>0</v>
          </cell>
        </row>
        <row r="403">
          <cell r="DH403">
            <v>0</v>
          </cell>
          <cell r="DS403">
            <v>0</v>
          </cell>
          <cell r="DU403">
            <v>0</v>
          </cell>
          <cell r="EF403">
            <v>0</v>
          </cell>
        </row>
        <row r="404">
          <cell r="DH404">
            <v>0</v>
          </cell>
          <cell r="DS404">
            <v>0</v>
          </cell>
          <cell r="DU404">
            <v>0</v>
          </cell>
          <cell r="EF404">
            <v>0</v>
          </cell>
        </row>
        <row r="405">
          <cell r="DH405">
            <v>0</v>
          </cell>
          <cell r="DS405">
            <v>0</v>
          </cell>
          <cell r="DU405">
            <v>0</v>
          </cell>
          <cell r="EF405">
            <v>0</v>
          </cell>
        </row>
        <row r="406">
          <cell r="DH406">
            <v>0</v>
          </cell>
          <cell r="DS406">
            <v>0</v>
          </cell>
          <cell r="DU406">
            <v>0</v>
          </cell>
          <cell r="EF406">
            <v>0</v>
          </cell>
        </row>
        <row r="407">
          <cell r="DH407">
            <v>0</v>
          </cell>
          <cell r="DS407">
            <v>0</v>
          </cell>
          <cell r="DU407">
            <v>0</v>
          </cell>
          <cell r="EF407">
            <v>0</v>
          </cell>
        </row>
        <row r="408">
          <cell r="DH408">
            <v>0</v>
          </cell>
          <cell r="DS408">
            <v>0</v>
          </cell>
          <cell r="DU408">
            <v>0</v>
          </cell>
          <cell r="EF408">
            <v>0</v>
          </cell>
        </row>
        <row r="409">
          <cell r="DH409">
            <v>0</v>
          </cell>
          <cell r="DS409">
            <v>0</v>
          </cell>
          <cell r="DU409">
            <v>0</v>
          </cell>
          <cell r="EF409">
            <v>0</v>
          </cell>
        </row>
        <row r="410">
          <cell r="DH410">
            <v>0</v>
          </cell>
          <cell r="DS410">
            <v>0</v>
          </cell>
          <cell r="DU410">
            <v>0</v>
          </cell>
          <cell r="EF410">
            <v>0</v>
          </cell>
        </row>
        <row r="411">
          <cell r="DH411">
            <v>0</v>
          </cell>
          <cell r="DS411">
            <v>0</v>
          </cell>
          <cell r="DU411">
            <v>0</v>
          </cell>
          <cell r="EF411">
            <v>0</v>
          </cell>
        </row>
        <row r="412">
          <cell r="DH412">
            <v>0</v>
          </cell>
          <cell r="DS412">
            <v>0</v>
          </cell>
          <cell r="DU412">
            <v>0</v>
          </cell>
          <cell r="EF412">
            <v>0</v>
          </cell>
        </row>
        <row r="413">
          <cell r="DH413">
            <v>0</v>
          </cell>
          <cell r="DS413">
            <v>0</v>
          </cell>
          <cell r="DU413">
            <v>0</v>
          </cell>
          <cell r="EF413">
            <v>0</v>
          </cell>
        </row>
        <row r="414">
          <cell r="DH414">
            <v>0</v>
          </cell>
          <cell r="DS414">
            <v>0</v>
          </cell>
          <cell r="DU414">
            <v>0</v>
          </cell>
          <cell r="EF414">
            <v>0</v>
          </cell>
        </row>
        <row r="415">
          <cell r="DH415">
            <v>0</v>
          </cell>
          <cell r="DS415">
            <v>0</v>
          </cell>
          <cell r="DU415">
            <v>0</v>
          </cell>
          <cell r="EF415">
            <v>0</v>
          </cell>
        </row>
        <row r="416">
          <cell r="DH416">
            <v>0</v>
          </cell>
          <cell r="DS416">
            <v>0</v>
          </cell>
          <cell r="DU416">
            <v>0</v>
          </cell>
          <cell r="EF416">
            <v>0</v>
          </cell>
        </row>
        <row r="417">
          <cell r="DH417">
            <v>0</v>
          </cell>
          <cell r="DS417">
            <v>0</v>
          </cell>
          <cell r="DU417">
            <v>0</v>
          </cell>
          <cell r="EF417">
            <v>0</v>
          </cell>
        </row>
        <row r="418">
          <cell r="DH418">
            <v>0</v>
          </cell>
          <cell r="DS418">
            <v>0</v>
          </cell>
          <cell r="DU418">
            <v>0</v>
          </cell>
          <cell r="EF418">
            <v>0</v>
          </cell>
        </row>
        <row r="419">
          <cell r="DH419">
            <v>0</v>
          </cell>
          <cell r="DS419">
            <v>0</v>
          </cell>
          <cell r="DU419">
            <v>0</v>
          </cell>
          <cell r="EF419">
            <v>0</v>
          </cell>
        </row>
        <row r="420">
          <cell r="DH420">
            <v>0</v>
          </cell>
          <cell r="DS420">
            <v>0</v>
          </cell>
          <cell r="DU420">
            <v>0</v>
          </cell>
          <cell r="EF420">
            <v>0</v>
          </cell>
        </row>
        <row r="421">
          <cell r="DH421">
            <v>0</v>
          </cell>
          <cell r="DS421">
            <v>0</v>
          </cell>
          <cell r="DU421">
            <v>0</v>
          </cell>
          <cell r="EF421">
            <v>0</v>
          </cell>
        </row>
        <row r="422">
          <cell r="DH422">
            <v>0</v>
          </cell>
          <cell r="DS422">
            <v>0</v>
          </cell>
          <cell r="DU422">
            <v>0</v>
          </cell>
          <cell r="EF422">
            <v>0</v>
          </cell>
        </row>
        <row r="423">
          <cell r="DH423">
            <v>0</v>
          </cell>
          <cell r="DS423">
            <v>0</v>
          </cell>
          <cell r="DU423">
            <v>0</v>
          </cell>
          <cell r="EF423">
            <v>0</v>
          </cell>
        </row>
        <row r="424">
          <cell r="DH424">
            <v>0</v>
          </cell>
          <cell r="DS424">
            <v>0</v>
          </cell>
          <cell r="DU424">
            <v>0</v>
          </cell>
          <cell r="EF424">
            <v>0</v>
          </cell>
        </row>
        <row r="425">
          <cell r="DH425">
            <v>0</v>
          </cell>
          <cell r="DS425">
            <v>0</v>
          </cell>
          <cell r="DU425">
            <v>0</v>
          </cell>
          <cell r="EF425">
            <v>0</v>
          </cell>
        </row>
        <row r="426">
          <cell r="DH426">
            <v>0</v>
          </cell>
          <cell r="DS426">
            <v>0</v>
          </cell>
          <cell r="DU426">
            <v>0</v>
          </cell>
          <cell r="EF426">
            <v>0</v>
          </cell>
        </row>
        <row r="427">
          <cell r="DH427">
            <v>0</v>
          </cell>
          <cell r="DS427">
            <v>0</v>
          </cell>
          <cell r="DU427">
            <v>0</v>
          </cell>
          <cell r="EF427">
            <v>0</v>
          </cell>
        </row>
        <row r="428">
          <cell r="DH428">
            <v>0</v>
          </cell>
          <cell r="DS428">
            <v>0</v>
          </cell>
          <cell r="DU428">
            <v>0</v>
          </cell>
          <cell r="EF428">
            <v>0</v>
          </cell>
        </row>
        <row r="429">
          <cell r="DH429">
            <v>0</v>
          </cell>
          <cell r="DS429">
            <v>0</v>
          </cell>
          <cell r="DU429">
            <v>0</v>
          </cell>
          <cell r="EF429">
            <v>0</v>
          </cell>
        </row>
        <row r="430">
          <cell r="DH430">
            <v>0</v>
          </cell>
          <cell r="DS430">
            <v>0</v>
          </cell>
          <cell r="DU430">
            <v>0</v>
          </cell>
          <cell r="EF430">
            <v>0</v>
          </cell>
        </row>
        <row r="431">
          <cell r="DH431">
            <v>0</v>
          </cell>
          <cell r="DS431">
            <v>0</v>
          </cell>
          <cell r="DU431">
            <v>0</v>
          </cell>
          <cell r="EF431">
            <v>0</v>
          </cell>
        </row>
        <row r="432">
          <cell r="DH432">
            <v>0</v>
          </cell>
          <cell r="DS432">
            <v>0</v>
          </cell>
          <cell r="DU432">
            <v>0</v>
          </cell>
          <cell r="EF432">
            <v>0</v>
          </cell>
        </row>
        <row r="433">
          <cell r="DH433">
            <v>0</v>
          </cell>
          <cell r="DS433">
            <v>0</v>
          </cell>
          <cell r="DU433">
            <v>0</v>
          </cell>
          <cell r="EF433">
            <v>0</v>
          </cell>
        </row>
        <row r="434">
          <cell r="DH434">
            <v>0</v>
          </cell>
          <cell r="DS434">
            <v>0</v>
          </cell>
          <cell r="DU434">
            <v>0</v>
          </cell>
          <cell r="EF434">
            <v>0</v>
          </cell>
        </row>
        <row r="435">
          <cell r="DH435">
            <v>0</v>
          </cell>
          <cell r="DS435">
            <v>0</v>
          </cell>
          <cell r="DU435">
            <v>0</v>
          </cell>
          <cell r="EF435">
            <v>0</v>
          </cell>
        </row>
        <row r="436">
          <cell r="DH436">
            <v>0</v>
          </cell>
          <cell r="DS436">
            <v>0</v>
          </cell>
          <cell r="DU436">
            <v>0</v>
          </cell>
          <cell r="EF436">
            <v>0</v>
          </cell>
        </row>
        <row r="437">
          <cell r="DH437">
            <v>0</v>
          </cell>
          <cell r="DS437">
            <v>0</v>
          </cell>
          <cell r="DU437">
            <v>0</v>
          </cell>
          <cell r="EF437">
            <v>0</v>
          </cell>
        </row>
        <row r="438">
          <cell r="DH438">
            <v>0</v>
          </cell>
          <cell r="DS438">
            <v>0</v>
          </cell>
          <cell r="DU438">
            <v>0</v>
          </cell>
          <cell r="EF438">
            <v>0</v>
          </cell>
        </row>
        <row r="439">
          <cell r="DH439">
            <v>0</v>
          </cell>
          <cell r="DS439">
            <v>0</v>
          </cell>
          <cell r="DU439">
            <v>0</v>
          </cell>
          <cell r="EF439">
            <v>0</v>
          </cell>
        </row>
        <row r="440">
          <cell r="DH440">
            <v>0</v>
          </cell>
          <cell r="DS440">
            <v>0</v>
          </cell>
          <cell r="DU440">
            <v>0</v>
          </cell>
          <cell r="EF440">
            <v>0</v>
          </cell>
        </row>
        <row r="441">
          <cell r="DH441">
            <v>0</v>
          </cell>
          <cell r="DS441">
            <v>0</v>
          </cell>
          <cell r="DU441">
            <v>0</v>
          </cell>
          <cell r="EF441">
            <v>0</v>
          </cell>
        </row>
        <row r="442">
          <cell r="DH442">
            <v>0</v>
          </cell>
          <cell r="DS442">
            <v>0</v>
          </cell>
          <cell r="DU442">
            <v>0</v>
          </cell>
          <cell r="EF442">
            <v>0</v>
          </cell>
        </row>
        <row r="443">
          <cell r="DH443">
            <v>0</v>
          </cell>
          <cell r="DS443">
            <v>0</v>
          </cell>
          <cell r="DU443">
            <v>0</v>
          </cell>
          <cell r="EF443">
            <v>0</v>
          </cell>
        </row>
        <row r="444">
          <cell r="DH444">
            <v>0</v>
          </cell>
          <cell r="DS444">
            <v>0</v>
          </cell>
          <cell r="DU444">
            <v>0</v>
          </cell>
          <cell r="EF444">
            <v>0</v>
          </cell>
        </row>
        <row r="445">
          <cell r="DH445">
            <v>0</v>
          </cell>
          <cell r="DS445">
            <v>0</v>
          </cell>
          <cell r="DU445">
            <v>0</v>
          </cell>
          <cell r="EF445">
            <v>0</v>
          </cell>
        </row>
        <row r="446">
          <cell r="DH446">
            <v>0</v>
          </cell>
          <cell r="DS446">
            <v>0</v>
          </cell>
          <cell r="DU446">
            <v>0</v>
          </cell>
          <cell r="EF446">
            <v>0</v>
          </cell>
        </row>
        <row r="447">
          <cell r="DH447">
            <v>0</v>
          </cell>
          <cell r="DS447">
            <v>0</v>
          </cell>
          <cell r="DU447">
            <v>0</v>
          </cell>
          <cell r="EF447">
            <v>0</v>
          </cell>
        </row>
        <row r="448">
          <cell r="DH448">
            <v>0</v>
          </cell>
          <cell r="DS448">
            <v>0</v>
          </cell>
          <cell r="DU448">
            <v>0</v>
          </cell>
          <cell r="EF448">
            <v>0</v>
          </cell>
        </row>
        <row r="449">
          <cell r="DH449">
            <v>0</v>
          </cell>
          <cell r="DS449">
            <v>0</v>
          </cell>
          <cell r="DU449">
            <v>0</v>
          </cell>
          <cell r="EF449">
            <v>0</v>
          </cell>
        </row>
        <row r="450">
          <cell r="DH450">
            <v>0</v>
          </cell>
          <cell r="DS450">
            <v>0</v>
          </cell>
          <cell r="DU450">
            <v>0</v>
          </cell>
          <cell r="EF450">
            <v>0</v>
          </cell>
        </row>
        <row r="451">
          <cell r="DH451">
            <v>0</v>
          </cell>
          <cell r="DS451">
            <v>0</v>
          </cell>
          <cell r="DU451">
            <v>0</v>
          </cell>
          <cell r="EF451">
            <v>0</v>
          </cell>
        </row>
        <row r="452">
          <cell r="DH452">
            <v>0</v>
          </cell>
          <cell r="DS452">
            <v>0</v>
          </cell>
          <cell r="DU452">
            <v>0</v>
          </cell>
          <cell r="EF452">
            <v>0</v>
          </cell>
        </row>
        <row r="453">
          <cell r="DH453">
            <v>0</v>
          </cell>
          <cell r="DS453">
            <v>0</v>
          </cell>
          <cell r="DU453">
            <v>0</v>
          </cell>
          <cell r="EF453">
            <v>0</v>
          </cell>
        </row>
        <row r="454">
          <cell r="DH454">
            <v>0</v>
          </cell>
          <cell r="DS454">
            <v>0</v>
          </cell>
          <cell r="DU454">
            <v>0</v>
          </cell>
          <cell r="EF454">
            <v>0</v>
          </cell>
        </row>
        <row r="455">
          <cell r="DH455">
            <v>0</v>
          </cell>
          <cell r="DS455">
            <v>0</v>
          </cell>
          <cell r="DU455">
            <v>0</v>
          </cell>
          <cell r="EF455">
            <v>0</v>
          </cell>
        </row>
        <row r="456">
          <cell r="DH456">
            <v>0</v>
          </cell>
          <cell r="DS456">
            <v>0</v>
          </cell>
          <cell r="DU456">
            <v>0</v>
          </cell>
          <cell r="EF456">
            <v>0</v>
          </cell>
        </row>
        <row r="457">
          <cell r="DH457">
            <v>0</v>
          </cell>
          <cell r="DS457">
            <v>0</v>
          </cell>
          <cell r="DU457">
            <v>0</v>
          </cell>
          <cell r="EF457">
            <v>0</v>
          </cell>
        </row>
        <row r="458">
          <cell r="DH458">
            <v>0</v>
          </cell>
          <cell r="DS458">
            <v>0</v>
          </cell>
          <cell r="DU458">
            <v>0</v>
          </cell>
          <cell r="EF458">
            <v>0</v>
          </cell>
        </row>
        <row r="459">
          <cell r="DH459">
            <v>0</v>
          </cell>
          <cell r="DS459">
            <v>0</v>
          </cell>
          <cell r="DU459">
            <v>0</v>
          </cell>
          <cell r="EF459">
            <v>0</v>
          </cell>
        </row>
        <row r="460">
          <cell r="DH460">
            <v>0</v>
          </cell>
          <cell r="DS460">
            <v>0</v>
          </cell>
          <cell r="DU460">
            <v>0</v>
          </cell>
          <cell r="EF460">
            <v>0</v>
          </cell>
        </row>
        <row r="461">
          <cell r="DH461">
            <v>0</v>
          </cell>
          <cell r="DS461">
            <v>0</v>
          </cell>
          <cell r="DU461">
            <v>0</v>
          </cell>
          <cell r="EF461">
            <v>0</v>
          </cell>
        </row>
        <row r="462">
          <cell r="DH462">
            <v>0</v>
          </cell>
          <cell r="DS462">
            <v>0</v>
          </cell>
          <cell r="DU462">
            <v>0</v>
          </cell>
          <cell r="EF462">
            <v>0</v>
          </cell>
        </row>
        <row r="463">
          <cell r="DH463">
            <v>0</v>
          </cell>
          <cell r="DS463">
            <v>0</v>
          </cell>
          <cell r="DU463">
            <v>0</v>
          </cell>
          <cell r="EF463">
            <v>0</v>
          </cell>
        </row>
        <row r="464">
          <cell r="DH464">
            <v>0</v>
          </cell>
          <cell r="DS464">
            <v>0</v>
          </cell>
          <cell r="DU464">
            <v>0</v>
          </cell>
          <cell r="EF464">
            <v>0</v>
          </cell>
        </row>
        <row r="465">
          <cell r="DH465">
            <v>0</v>
          </cell>
          <cell r="DS465">
            <v>0</v>
          </cell>
          <cell r="DU465">
            <v>0</v>
          </cell>
          <cell r="EF465">
            <v>0</v>
          </cell>
        </row>
        <row r="466">
          <cell r="DH466">
            <v>0</v>
          </cell>
          <cell r="DS466">
            <v>0</v>
          </cell>
          <cell r="DU466">
            <v>0</v>
          </cell>
          <cell r="EF466">
            <v>0</v>
          </cell>
        </row>
        <row r="467">
          <cell r="DH467">
            <v>0</v>
          </cell>
          <cell r="DS467">
            <v>0</v>
          </cell>
          <cell r="DU467">
            <v>0</v>
          </cell>
          <cell r="EF467">
            <v>0</v>
          </cell>
        </row>
        <row r="468">
          <cell r="DH468">
            <v>0</v>
          </cell>
          <cell r="DS468">
            <v>0</v>
          </cell>
          <cell r="DU468">
            <v>0</v>
          </cell>
          <cell r="EF468">
            <v>0</v>
          </cell>
        </row>
        <row r="469">
          <cell r="DH469">
            <v>0</v>
          </cell>
          <cell r="DS469">
            <v>0</v>
          </cell>
          <cell r="DU469">
            <v>0</v>
          </cell>
          <cell r="EF469">
            <v>0</v>
          </cell>
        </row>
        <row r="470">
          <cell r="DH470">
            <v>0</v>
          </cell>
          <cell r="DS470">
            <v>0</v>
          </cell>
          <cell r="DU470">
            <v>0</v>
          </cell>
          <cell r="EF470">
            <v>0</v>
          </cell>
        </row>
        <row r="471">
          <cell r="DH471">
            <v>0</v>
          </cell>
          <cell r="DS471">
            <v>0</v>
          </cell>
          <cell r="DU471">
            <v>0</v>
          </cell>
          <cell r="EF471">
            <v>0</v>
          </cell>
        </row>
        <row r="472">
          <cell r="DH472">
            <v>0</v>
          </cell>
          <cell r="DS472">
            <v>0</v>
          </cell>
          <cell r="DU472">
            <v>0</v>
          </cell>
          <cell r="EF472">
            <v>0</v>
          </cell>
        </row>
        <row r="473">
          <cell r="DH473">
            <v>0</v>
          </cell>
          <cell r="DS473">
            <v>0</v>
          </cell>
          <cell r="DU473">
            <v>0</v>
          </cell>
          <cell r="EF473">
            <v>0</v>
          </cell>
        </row>
        <row r="474">
          <cell r="DH474">
            <v>0</v>
          </cell>
          <cell r="DS474">
            <v>0</v>
          </cell>
          <cell r="DU474">
            <v>0</v>
          </cell>
          <cell r="EF474">
            <v>0</v>
          </cell>
        </row>
        <row r="475">
          <cell r="DH475">
            <v>0</v>
          </cell>
          <cell r="DS475">
            <v>0</v>
          </cell>
          <cell r="DU475">
            <v>0</v>
          </cell>
          <cell r="EF475">
            <v>0</v>
          </cell>
        </row>
        <row r="476">
          <cell r="DH476">
            <v>0</v>
          </cell>
          <cell r="DS476">
            <v>0</v>
          </cell>
          <cell r="DU476">
            <v>0</v>
          </cell>
          <cell r="EF476">
            <v>0</v>
          </cell>
        </row>
        <row r="477">
          <cell r="DH477">
            <v>0</v>
          </cell>
          <cell r="DS477">
            <v>0</v>
          </cell>
          <cell r="DU477">
            <v>0</v>
          </cell>
          <cell r="EF477">
            <v>0</v>
          </cell>
        </row>
        <row r="478">
          <cell r="DH478">
            <v>0</v>
          </cell>
          <cell r="DS478">
            <v>0</v>
          </cell>
          <cell r="DU478">
            <v>0</v>
          </cell>
          <cell r="EF478">
            <v>0</v>
          </cell>
        </row>
        <row r="479">
          <cell r="DH479">
            <v>0</v>
          </cell>
          <cell r="DS479">
            <v>0</v>
          </cell>
          <cell r="DU479">
            <v>0</v>
          </cell>
          <cell r="EF479">
            <v>0</v>
          </cell>
        </row>
        <row r="480">
          <cell r="DH480">
            <v>0</v>
          </cell>
          <cell r="DS480">
            <v>0</v>
          </cell>
          <cell r="DU480">
            <v>0</v>
          </cell>
          <cell r="EF480">
            <v>0</v>
          </cell>
        </row>
        <row r="481">
          <cell r="DH481">
            <v>0</v>
          </cell>
          <cell r="DS481">
            <v>0</v>
          </cell>
          <cell r="DU481">
            <v>0</v>
          </cell>
          <cell r="EF481">
            <v>0</v>
          </cell>
        </row>
        <row r="482">
          <cell r="DH482">
            <v>0</v>
          </cell>
          <cell r="DS482">
            <v>0</v>
          </cell>
          <cell r="DU482">
            <v>0</v>
          </cell>
          <cell r="EF482">
            <v>0</v>
          </cell>
        </row>
        <row r="483">
          <cell r="DH483">
            <v>0</v>
          </cell>
          <cell r="DS483">
            <v>0</v>
          </cell>
          <cell r="DU483">
            <v>0</v>
          </cell>
          <cell r="EF483">
            <v>0</v>
          </cell>
        </row>
        <row r="484">
          <cell r="DH484">
            <v>0</v>
          </cell>
          <cell r="DS484">
            <v>0</v>
          </cell>
          <cell r="DU484">
            <v>0</v>
          </cell>
          <cell r="EF484">
            <v>0</v>
          </cell>
        </row>
        <row r="485">
          <cell r="DH485">
            <v>0</v>
          </cell>
          <cell r="DS485">
            <v>0</v>
          </cell>
          <cell r="DU485">
            <v>0</v>
          </cell>
          <cell r="EF485">
            <v>0</v>
          </cell>
        </row>
        <row r="486">
          <cell r="DH486">
            <v>0</v>
          </cell>
          <cell r="DS486">
            <v>0</v>
          </cell>
          <cell r="DU486">
            <v>0</v>
          </cell>
          <cell r="EF486">
            <v>0</v>
          </cell>
        </row>
        <row r="487">
          <cell r="DH487">
            <v>0</v>
          </cell>
          <cell r="DS487">
            <v>0</v>
          </cell>
          <cell r="DU487">
            <v>0</v>
          </cell>
          <cell r="EF487">
            <v>0</v>
          </cell>
        </row>
        <row r="488">
          <cell r="DH488">
            <v>0</v>
          </cell>
          <cell r="DS488">
            <v>0</v>
          </cell>
          <cell r="DU488">
            <v>0</v>
          </cell>
          <cell r="EF488">
            <v>0</v>
          </cell>
        </row>
        <row r="489">
          <cell r="DH489">
            <v>0</v>
          </cell>
          <cell r="DS489">
            <v>0</v>
          </cell>
          <cell r="DU489">
            <v>0</v>
          </cell>
          <cell r="EF489">
            <v>0</v>
          </cell>
        </row>
        <row r="490">
          <cell r="DH490">
            <v>0</v>
          </cell>
          <cell r="DS490">
            <v>0</v>
          </cell>
          <cell r="DU490">
            <v>0</v>
          </cell>
          <cell r="EF490">
            <v>0</v>
          </cell>
        </row>
        <row r="491">
          <cell r="DH491">
            <v>0</v>
          </cell>
          <cell r="DS491">
            <v>0</v>
          </cell>
          <cell r="DU491">
            <v>0</v>
          </cell>
          <cell r="EF491">
            <v>0</v>
          </cell>
        </row>
        <row r="492">
          <cell r="DH492">
            <v>0</v>
          </cell>
          <cell r="DS492">
            <v>0</v>
          </cell>
          <cell r="DU492">
            <v>0</v>
          </cell>
          <cell r="EF492">
            <v>0</v>
          </cell>
        </row>
        <row r="493">
          <cell r="DH493">
            <v>0</v>
          </cell>
          <cell r="DS493">
            <v>0</v>
          </cell>
          <cell r="DU493">
            <v>0</v>
          </cell>
          <cell r="EF493">
            <v>0</v>
          </cell>
        </row>
        <row r="494">
          <cell r="DH494">
            <v>0</v>
          </cell>
          <cell r="DS494">
            <v>0</v>
          </cell>
          <cell r="DU494">
            <v>0</v>
          </cell>
          <cell r="EF494">
            <v>0</v>
          </cell>
        </row>
        <row r="495">
          <cell r="DH495">
            <v>0</v>
          </cell>
          <cell r="DS495">
            <v>0</v>
          </cell>
          <cell r="DU495">
            <v>0</v>
          </cell>
          <cell r="EF495">
            <v>0</v>
          </cell>
        </row>
        <row r="496">
          <cell r="DH496">
            <v>0</v>
          </cell>
          <cell r="DS496">
            <v>0</v>
          </cell>
          <cell r="DU496">
            <v>0</v>
          </cell>
          <cell r="EF496">
            <v>0</v>
          </cell>
        </row>
        <row r="497">
          <cell r="DH497">
            <v>0</v>
          </cell>
          <cell r="DS497">
            <v>0</v>
          </cell>
          <cell r="DU497">
            <v>0</v>
          </cell>
          <cell r="EF497">
            <v>0</v>
          </cell>
        </row>
        <row r="498">
          <cell r="DH498">
            <v>0</v>
          </cell>
          <cell r="DS498">
            <v>0</v>
          </cell>
          <cell r="DU498">
            <v>0</v>
          </cell>
          <cell r="EF498">
            <v>0</v>
          </cell>
        </row>
        <row r="499">
          <cell r="DH499">
            <v>0</v>
          </cell>
          <cell r="DS499">
            <v>0</v>
          </cell>
          <cell r="DU499">
            <v>0</v>
          </cell>
          <cell r="EF499">
            <v>0</v>
          </cell>
        </row>
        <row r="500">
          <cell r="DH500">
            <v>0</v>
          </cell>
          <cell r="DS500">
            <v>0</v>
          </cell>
          <cell r="DU500">
            <v>0</v>
          </cell>
          <cell r="EF500">
            <v>0</v>
          </cell>
        </row>
        <row r="501">
          <cell r="DH501">
            <v>0</v>
          </cell>
          <cell r="DS501">
            <v>0</v>
          </cell>
          <cell r="DU501">
            <v>0</v>
          </cell>
          <cell r="EF501">
            <v>0</v>
          </cell>
        </row>
        <row r="502">
          <cell r="DH502">
            <v>0</v>
          </cell>
          <cell r="DS502">
            <v>0</v>
          </cell>
          <cell r="DU502">
            <v>0</v>
          </cell>
          <cell r="EF502">
            <v>0</v>
          </cell>
        </row>
        <row r="503">
          <cell r="DH503">
            <v>0</v>
          </cell>
          <cell r="DS503">
            <v>0</v>
          </cell>
          <cell r="DU503">
            <v>0</v>
          </cell>
          <cell r="EF503">
            <v>0</v>
          </cell>
        </row>
        <row r="504">
          <cell r="DH504">
            <v>0</v>
          </cell>
          <cell r="DS504">
            <v>0</v>
          </cell>
          <cell r="DU504">
            <v>0</v>
          </cell>
          <cell r="EF504">
            <v>0</v>
          </cell>
        </row>
        <row r="505">
          <cell r="DH505">
            <v>0</v>
          </cell>
          <cell r="DS505">
            <v>0</v>
          </cell>
          <cell r="DU505">
            <v>0</v>
          </cell>
          <cell r="EF505">
            <v>0</v>
          </cell>
        </row>
        <row r="506">
          <cell r="DH506">
            <v>0</v>
          </cell>
          <cell r="DS506">
            <v>0</v>
          </cell>
          <cell r="DU506">
            <v>0</v>
          </cell>
          <cell r="EF506">
            <v>0</v>
          </cell>
        </row>
        <row r="507">
          <cell r="DH507">
            <v>0</v>
          </cell>
          <cell r="DS507">
            <v>0</v>
          </cell>
          <cell r="DU507">
            <v>0</v>
          </cell>
          <cell r="EF507">
            <v>0</v>
          </cell>
        </row>
        <row r="508">
          <cell r="DH508">
            <v>0</v>
          </cell>
          <cell r="DS508">
            <v>0</v>
          </cell>
          <cell r="DU508">
            <v>0</v>
          </cell>
          <cell r="EF508">
            <v>0</v>
          </cell>
        </row>
        <row r="509">
          <cell r="DH509">
            <v>0</v>
          </cell>
          <cell r="DS509">
            <v>0</v>
          </cell>
          <cell r="DU509">
            <v>0</v>
          </cell>
          <cell r="EF509">
            <v>0</v>
          </cell>
        </row>
        <row r="510">
          <cell r="DH510">
            <v>0</v>
          </cell>
          <cell r="DS510">
            <v>0</v>
          </cell>
          <cell r="DU510">
            <v>0</v>
          </cell>
          <cell r="EF510">
            <v>0</v>
          </cell>
        </row>
        <row r="511">
          <cell r="DH511">
            <v>0</v>
          </cell>
          <cell r="DS511">
            <v>0</v>
          </cell>
          <cell r="DU511">
            <v>0</v>
          </cell>
          <cell r="EF511">
            <v>0</v>
          </cell>
        </row>
        <row r="512">
          <cell r="DH512">
            <v>0</v>
          </cell>
          <cell r="DS512">
            <v>0</v>
          </cell>
          <cell r="DU512">
            <v>0</v>
          </cell>
          <cell r="EF512">
            <v>0</v>
          </cell>
        </row>
        <row r="513">
          <cell r="DH513">
            <v>0</v>
          </cell>
          <cell r="DS513">
            <v>0</v>
          </cell>
          <cell r="DU513">
            <v>0</v>
          </cell>
          <cell r="EF513">
            <v>0</v>
          </cell>
        </row>
        <row r="514">
          <cell r="DH514">
            <v>0</v>
          </cell>
          <cell r="DS514">
            <v>0</v>
          </cell>
          <cell r="DU514">
            <v>0</v>
          </cell>
          <cell r="EF514">
            <v>0</v>
          </cell>
        </row>
        <row r="515">
          <cell r="DH515">
            <v>0</v>
          </cell>
          <cell r="DS515">
            <v>0</v>
          </cell>
          <cell r="DU515">
            <v>0</v>
          </cell>
          <cell r="EF515">
            <v>0</v>
          </cell>
        </row>
        <row r="516">
          <cell r="DH516">
            <v>0</v>
          </cell>
          <cell r="DS516">
            <v>0</v>
          </cell>
          <cell r="DU516">
            <v>0</v>
          </cell>
          <cell r="EF516">
            <v>0</v>
          </cell>
        </row>
        <row r="517">
          <cell r="DH517">
            <v>0</v>
          </cell>
          <cell r="DS517">
            <v>0</v>
          </cell>
          <cell r="DU517">
            <v>0</v>
          </cell>
          <cell r="EF517">
            <v>0</v>
          </cell>
        </row>
        <row r="518">
          <cell r="DH518">
            <v>0</v>
          </cell>
          <cell r="DS518">
            <v>0</v>
          </cell>
          <cell r="DU518">
            <v>0</v>
          </cell>
          <cell r="EF518">
            <v>0</v>
          </cell>
        </row>
        <row r="519">
          <cell r="DH519">
            <v>0</v>
          </cell>
          <cell r="DS519">
            <v>0</v>
          </cell>
          <cell r="DU519">
            <v>0</v>
          </cell>
          <cell r="EF519">
            <v>0</v>
          </cell>
        </row>
        <row r="520">
          <cell r="DH520">
            <v>0</v>
          </cell>
          <cell r="DS520">
            <v>0</v>
          </cell>
          <cell r="DU520">
            <v>0</v>
          </cell>
          <cell r="EF520">
            <v>0</v>
          </cell>
        </row>
        <row r="521">
          <cell r="DH521">
            <v>0</v>
          </cell>
          <cell r="DS521">
            <v>0</v>
          </cell>
          <cell r="DU521">
            <v>0</v>
          </cell>
          <cell r="EF521">
            <v>0</v>
          </cell>
        </row>
        <row r="522">
          <cell r="DH522">
            <v>0</v>
          </cell>
          <cell r="DS522">
            <v>0</v>
          </cell>
          <cell r="DU522">
            <v>0</v>
          </cell>
          <cell r="EF522">
            <v>0</v>
          </cell>
        </row>
        <row r="523">
          <cell r="DH523">
            <v>0</v>
          </cell>
          <cell r="DS523">
            <v>0</v>
          </cell>
          <cell r="DU523">
            <v>0</v>
          </cell>
          <cell r="EF523">
            <v>0</v>
          </cell>
        </row>
        <row r="524">
          <cell r="DH524">
            <v>0</v>
          </cell>
          <cell r="DS524">
            <v>0</v>
          </cell>
          <cell r="DU524">
            <v>0</v>
          </cell>
          <cell r="EF524">
            <v>0</v>
          </cell>
        </row>
        <row r="525">
          <cell r="DH525">
            <v>0</v>
          </cell>
          <cell r="DS525">
            <v>0</v>
          </cell>
          <cell r="DU525">
            <v>0</v>
          </cell>
          <cell r="EF525">
            <v>0</v>
          </cell>
        </row>
        <row r="526">
          <cell r="DH526">
            <v>0</v>
          </cell>
          <cell r="DS526">
            <v>0</v>
          </cell>
          <cell r="DU526">
            <v>0</v>
          </cell>
          <cell r="EF526">
            <v>0</v>
          </cell>
        </row>
        <row r="527">
          <cell r="DH527">
            <v>0</v>
          </cell>
          <cell r="DS527">
            <v>0</v>
          </cell>
          <cell r="DU527">
            <v>0</v>
          </cell>
          <cell r="EF527">
            <v>0</v>
          </cell>
        </row>
        <row r="528">
          <cell r="DH528">
            <v>0</v>
          </cell>
          <cell r="DS528">
            <v>0</v>
          </cell>
          <cell r="DU528">
            <v>0</v>
          </cell>
          <cell r="EF528">
            <v>0</v>
          </cell>
        </row>
        <row r="529">
          <cell r="DH529">
            <v>0</v>
          </cell>
          <cell r="DS529">
            <v>0</v>
          </cell>
          <cell r="DU529">
            <v>0</v>
          </cell>
          <cell r="EF529">
            <v>0</v>
          </cell>
        </row>
        <row r="530">
          <cell r="DH530">
            <v>0</v>
          </cell>
          <cell r="DS530">
            <v>0</v>
          </cell>
          <cell r="DU530">
            <v>0</v>
          </cell>
          <cell r="EF530">
            <v>0</v>
          </cell>
        </row>
        <row r="531">
          <cell r="DH531">
            <v>0</v>
          </cell>
          <cell r="DS531">
            <v>0</v>
          </cell>
          <cell r="DU531">
            <v>0</v>
          </cell>
          <cell r="EF531">
            <v>0</v>
          </cell>
        </row>
        <row r="532">
          <cell r="DH532">
            <v>0</v>
          </cell>
          <cell r="DS532">
            <v>0</v>
          </cell>
          <cell r="DU532">
            <v>0</v>
          </cell>
          <cell r="EF532">
            <v>0</v>
          </cell>
        </row>
        <row r="533">
          <cell r="DH533">
            <v>0</v>
          </cell>
          <cell r="DS533">
            <v>0</v>
          </cell>
          <cell r="DU533">
            <v>0</v>
          </cell>
          <cell r="EF533">
            <v>0</v>
          </cell>
        </row>
        <row r="534">
          <cell r="DH534">
            <v>0</v>
          </cell>
          <cell r="DS534">
            <v>0</v>
          </cell>
          <cell r="DU534">
            <v>0</v>
          </cell>
          <cell r="EF534">
            <v>0</v>
          </cell>
        </row>
        <row r="535">
          <cell r="DH535">
            <v>0</v>
          </cell>
          <cell r="DS535">
            <v>0</v>
          </cell>
          <cell r="DU535">
            <v>0</v>
          </cell>
          <cell r="EF535">
            <v>0</v>
          </cell>
        </row>
        <row r="536">
          <cell r="DH536">
            <v>0</v>
          </cell>
          <cell r="DS536">
            <v>0</v>
          </cell>
          <cell r="DU536">
            <v>0</v>
          </cell>
          <cell r="EF536">
            <v>0</v>
          </cell>
        </row>
        <row r="537">
          <cell r="DH537">
            <v>0</v>
          </cell>
          <cell r="DS537">
            <v>0</v>
          </cell>
          <cell r="DU537">
            <v>0</v>
          </cell>
          <cell r="EF537">
            <v>0</v>
          </cell>
        </row>
        <row r="538">
          <cell r="DH538">
            <v>0</v>
          </cell>
          <cell r="DS538">
            <v>0</v>
          </cell>
          <cell r="DU538">
            <v>0</v>
          </cell>
          <cell r="EF538">
            <v>0</v>
          </cell>
        </row>
        <row r="539">
          <cell r="DH539">
            <v>0</v>
          </cell>
          <cell r="DS539">
            <v>0</v>
          </cell>
          <cell r="DU539">
            <v>0</v>
          </cell>
          <cell r="EF539">
            <v>0</v>
          </cell>
        </row>
        <row r="540">
          <cell r="DH540">
            <v>0</v>
          </cell>
          <cell r="DS540">
            <v>0</v>
          </cell>
          <cell r="DU540">
            <v>0</v>
          </cell>
          <cell r="EF540">
            <v>0</v>
          </cell>
        </row>
        <row r="541">
          <cell r="DH541">
            <v>0</v>
          </cell>
          <cell r="DS541">
            <v>0</v>
          </cell>
          <cell r="DU541">
            <v>0</v>
          </cell>
          <cell r="EF541">
            <v>0</v>
          </cell>
        </row>
        <row r="542">
          <cell r="DH542">
            <v>0</v>
          </cell>
          <cell r="DS542">
            <v>0</v>
          </cell>
          <cell r="DU542">
            <v>0</v>
          </cell>
          <cell r="EF542">
            <v>0</v>
          </cell>
        </row>
        <row r="543">
          <cell r="DH543">
            <v>0</v>
          </cell>
          <cell r="DS543">
            <v>0</v>
          </cell>
          <cell r="DU543">
            <v>0</v>
          </cell>
          <cell r="EF543">
            <v>0</v>
          </cell>
        </row>
        <row r="544">
          <cell r="DH544">
            <v>0</v>
          </cell>
          <cell r="DS544">
            <v>0</v>
          </cell>
          <cell r="DU544">
            <v>0</v>
          </cell>
          <cell r="EF544">
            <v>0</v>
          </cell>
        </row>
        <row r="545">
          <cell r="DH545">
            <v>0</v>
          </cell>
          <cell r="DS545">
            <v>0</v>
          </cell>
          <cell r="DU545">
            <v>0</v>
          </cell>
          <cell r="EF545">
            <v>0</v>
          </cell>
        </row>
        <row r="546">
          <cell r="DH546">
            <v>0</v>
          </cell>
          <cell r="DS546">
            <v>0</v>
          </cell>
          <cell r="DU546">
            <v>0</v>
          </cell>
          <cell r="EF546">
            <v>0</v>
          </cell>
        </row>
        <row r="547">
          <cell r="DH547">
            <v>0</v>
          </cell>
          <cell r="DS547">
            <v>0</v>
          </cell>
          <cell r="DU547">
            <v>0</v>
          </cell>
          <cell r="EF547">
            <v>0</v>
          </cell>
        </row>
        <row r="548">
          <cell r="DH548">
            <v>0</v>
          </cell>
          <cell r="DS548">
            <v>0</v>
          </cell>
          <cell r="DU548">
            <v>0</v>
          </cell>
          <cell r="EF548">
            <v>0</v>
          </cell>
        </row>
        <row r="549">
          <cell r="DH549">
            <v>0</v>
          </cell>
          <cell r="DS549">
            <v>0</v>
          </cell>
          <cell r="DU549">
            <v>0</v>
          </cell>
          <cell r="EF549">
            <v>0</v>
          </cell>
        </row>
        <row r="550">
          <cell r="DH550">
            <v>0</v>
          </cell>
          <cell r="DS550">
            <v>0</v>
          </cell>
          <cell r="DU550">
            <v>0</v>
          </cell>
          <cell r="EF550">
            <v>0</v>
          </cell>
        </row>
        <row r="551">
          <cell r="DH551">
            <v>0</v>
          </cell>
          <cell r="DS551">
            <v>0</v>
          </cell>
          <cell r="DU551">
            <v>0</v>
          </cell>
          <cell r="EF551">
            <v>0</v>
          </cell>
        </row>
        <row r="552">
          <cell r="DH552">
            <v>0</v>
          </cell>
          <cell r="DS552">
            <v>0</v>
          </cell>
          <cell r="DU552">
            <v>0</v>
          </cell>
          <cell r="EF552">
            <v>0</v>
          </cell>
        </row>
        <row r="553">
          <cell r="DH553">
            <v>0</v>
          </cell>
          <cell r="DS553">
            <v>0</v>
          </cell>
          <cell r="DU553">
            <v>0</v>
          </cell>
          <cell r="EF553">
            <v>0</v>
          </cell>
        </row>
        <row r="554">
          <cell r="DH554">
            <v>0</v>
          </cell>
          <cell r="DS554">
            <v>0</v>
          </cell>
          <cell r="DU554">
            <v>0</v>
          </cell>
          <cell r="EF554">
            <v>0</v>
          </cell>
        </row>
        <row r="555">
          <cell r="DH555">
            <v>0</v>
          </cell>
          <cell r="DS555">
            <v>0</v>
          </cell>
          <cell r="DU555">
            <v>0</v>
          </cell>
          <cell r="EF555">
            <v>0</v>
          </cell>
        </row>
        <row r="556">
          <cell r="DH556">
            <v>0</v>
          </cell>
          <cell r="DS556">
            <v>0</v>
          </cell>
          <cell r="DU556">
            <v>0</v>
          </cell>
          <cell r="EF556">
            <v>0</v>
          </cell>
        </row>
        <row r="557">
          <cell r="DH557">
            <v>0</v>
          </cell>
          <cell r="DS557">
            <v>0</v>
          </cell>
          <cell r="DU557">
            <v>0</v>
          </cell>
          <cell r="EF557">
            <v>0</v>
          </cell>
        </row>
        <row r="558">
          <cell r="DH558">
            <v>0</v>
          </cell>
          <cell r="DS558">
            <v>0</v>
          </cell>
          <cell r="DU558">
            <v>0</v>
          </cell>
          <cell r="EF558">
            <v>0</v>
          </cell>
        </row>
        <row r="559">
          <cell r="DH559">
            <v>0</v>
          </cell>
          <cell r="DS559">
            <v>0</v>
          </cell>
          <cell r="DU559">
            <v>0</v>
          </cell>
          <cell r="EF559">
            <v>0</v>
          </cell>
        </row>
        <row r="560">
          <cell r="DH560">
            <v>0</v>
          </cell>
          <cell r="DS560">
            <v>0</v>
          </cell>
          <cell r="DU560">
            <v>0</v>
          </cell>
          <cell r="EF560">
            <v>0</v>
          </cell>
        </row>
        <row r="561">
          <cell r="DH561">
            <v>0</v>
          </cell>
          <cell r="DS561">
            <v>0</v>
          </cell>
          <cell r="DU561">
            <v>0</v>
          </cell>
          <cell r="EF561">
            <v>0</v>
          </cell>
        </row>
        <row r="562">
          <cell r="DH562">
            <v>0</v>
          </cell>
          <cell r="DS562">
            <v>0</v>
          </cell>
          <cell r="DU562">
            <v>0</v>
          </cell>
          <cell r="EF562">
            <v>0</v>
          </cell>
        </row>
        <row r="563">
          <cell r="DH563">
            <v>0</v>
          </cell>
          <cell r="DS563">
            <v>0</v>
          </cell>
          <cell r="DU563">
            <v>0</v>
          </cell>
          <cell r="EF563">
            <v>0</v>
          </cell>
        </row>
        <row r="564">
          <cell r="DH564">
            <v>0</v>
          </cell>
          <cell r="DS564">
            <v>0</v>
          </cell>
          <cell r="DU564">
            <v>0</v>
          </cell>
          <cell r="EF564">
            <v>0</v>
          </cell>
        </row>
        <row r="565">
          <cell r="DH565">
            <v>0</v>
          </cell>
          <cell r="DS565">
            <v>0</v>
          </cell>
          <cell r="DU565">
            <v>0</v>
          </cell>
          <cell r="EF565">
            <v>0</v>
          </cell>
        </row>
        <row r="566">
          <cell r="DH566">
            <v>0</v>
          </cell>
          <cell r="DS566">
            <v>0</v>
          </cell>
          <cell r="DU566">
            <v>0</v>
          </cell>
          <cell r="EF566">
            <v>0</v>
          </cell>
        </row>
        <row r="567">
          <cell r="DH567">
            <v>0</v>
          </cell>
          <cell r="DS567">
            <v>0</v>
          </cell>
          <cell r="DU567">
            <v>0</v>
          </cell>
          <cell r="EF567">
            <v>0</v>
          </cell>
        </row>
        <row r="568">
          <cell r="DH568">
            <v>0</v>
          </cell>
          <cell r="DS568">
            <v>0</v>
          </cell>
          <cell r="DU568">
            <v>0</v>
          </cell>
          <cell r="EF568">
            <v>0</v>
          </cell>
        </row>
        <row r="569">
          <cell r="DH569">
            <v>0</v>
          </cell>
          <cell r="DS569">
            <v>0</v>
          </cell>
          <cell r="DU569">
            <v>0</v>
          </cell>
          <cell r="EF569">
            <v>0</v>
          </cell>
        </row>
        <row r="570">
          <cell r="DH570">
            <v>0</v>
          </cell>
          <cell r="DS570">
            <v>0</v>
          </cell>
          <cell r="DU570">
            <v>0</v>
          </cell>
          <cell r="EF570">
            <v>0</v>
          </cell>
        </row>
        <row r="571">
          <cell r="DH571">
            <v>0</v>
          </cell>
          <cell r="DS571">
            <v>0</v>
          </cell>
          <cell r="DU571">
            <v>0</v>
          </cell>
          <cell r="EF571">
            <v>0</v>
          </cell>
        </row>
        <row r="572">
          <cell r="DH572">
            <v>0</v>
          </cell>
          <cell r="DS572">
            <v>0</v>
          </cell>
          <cell r="DU572">
            <v>0</v>
          </cell>
          <cell r="EF572">
            <v>0</v>
          </cell>
        </row>
        <row r="573">
          <cell r="DH573">
            <v>0</v>
          </cell>
          <cell r="DS573">
            <v>0</v>
          </cell>
          <cell r="DU573">
            <v>0</v>
          </cell>
          <cell r="EF573">
            <v>0</v>
          </cell>
        </row>
        <row r="574">
          <cell r="DH574">
            <v>0</v>
          </cell>
          <cell r="DS574">
            <v>0</v>
          </cell>
          <cell r="DU574">
            <v>0</v>
          </cell>
          <cell r="EF574">
            <v>0</v>
          </cell>
        </row>
        <row r="575">
          <cell r="DH575">
            <v>0</v>
          </cell>
          <cell r="DS575">
            <v>0</v>
          </cell>
          <cell r="DU575">
            <v>0</v>
          </cell>
          <cell r="EF575">
            <v>0</v>
          </cell>
        </row>
        <row r="576">
          <cell r="DH576">
            <v>0</v>
          </cell>
          <cell r="DS576">
            <v>0</v>
          </cell>
          <cell r="DU576">
            <v>0</v>
          </cell>
          <cell r="EF576">
            <v>0</v>
          </cell>
        </row>
        <row r="577">
          <cell r="DH577">
            <v>0</v>
          </cell>
          <cell r="DS577">
            <v>0</v>
          </cell>
          <cell r="DU577">
            <v>0</v>
          </cell>
          <cell r="EF577">
            <v>0</v>
          </cell>
        </row>
        <row r="578">
          <cell r="DH578">
            <v>0</v>
          </cell>
          <cell r="DS578">
            <v>0</v>
          </cell>
          <cell r="DU578">
            <v>0</v>
          </cell>
          <cell r="EF578">
            <v>0</v>
          </cell>
        </row>
        <row r="579">
          <cell r="DH579">
            <v>0</v>
          </cell>
          <cell r="DS579">
            <v>0</v>
          </cell>
          <cell r="DU579">
            <v>0</v>
          </cell>
          <cell r="EF579">
            <v>0</v>
          </cell>
        </row>
        <row r="580">
          <cell r="DH580">
            <v>0</v>
          </cell>
          <cell r="DS580">
            <v>0</v>
          </cell>
          <cell r="DU580">
            <v>0</v>
          </cell>
          <cell r="EF580">
            <v>0</v>
          </cell>
        </row>
        <row r="581">
          <cell r="DH581">
            <v>0</v>
          </cell>
          <cell r="DS581">
            <v>0</v>
          </cell>
          <cell r="DU581">
            <v>0</v>
          </cell>
          <cell r="EF581">
            <v>0</v>
          </cell>
        </row>
        <row r="582">
          <cell r="DH582">
            <v>0</v>
          </cell>
          <cell r="DS582">
            <v>0</v>
          </cell>
          <cell r="DU582">
            <v>0</v>
          </cell>
          <cell r="EF582">
            <v>0</v>
          </cell>
        </row>
        <row r="583">
          <cell r="DH583">
            <v>0</v>
          </cell>
          <cell r="DS583">
            <v>0</v>
          </cell>
          <cell r="DU583">
            <v>0</v>
          </cell>
          <cell r="EF583">
            <v>0</v>
          </cell>
        </row>
        <row r="584">
          <cell r="DH584">
            <v>0</v>
          </cell>
          <cell r="DS584">
            <v>0</v>
          </cell>
          <cell r="DU584">
            <v>0</v>
          </cell>
          <cell r="EF584">
            <v>0</v>
          </cell>
        </row>
        <row r="585">
          <cell r="DH585">
            <v>0</v>
          </cell>
          <cell r="DS585">
            <v>0</v>
          </cell>
          <cell r="DU585">
            <v>0</v>
          </cell>
          <cell r="EF585">
            <v>0</v>
          </cell>
        </row>
        <row r="586">
          <cell r="DH586">
            <v>0</v>
          </cell>
          <cell r="DS586">
            <v>0</v>
          </cell>
          <cell r="DU586">
            <v>0</v>
          </cell>
          <cell r="EF586">
            <v>0</v>
          </cell>
        </row>
        <row r="587">
          <cell r="DH587">
            <v>0</v>
          </cell>
          <cell r="DS587">
            <v>0</v>
          </cell>
          <cell r="DU587">
            <v>0</v>
          </cell>
          <cell r="EF587">
            <v>0</v>
          </cell>
        </row>
        <row r="588">
          <cell r="DH588">
            <v>0</v>
          </cell>
          <cell r="DS588">
            <v>0</v>
          </cell>
          <cell r="DU588">
            <v>0</v>
          </cell>
          <cell r="EF588">
            <v>0</v>
          </cell>
        </row>
        <row r="589">
          <cell r="DH589">
            <v>0</v>
          </cell>
          <cell r="DS589">
            <v>0</v>
          </cell>
          <cell r="DU589">
            <v>0</v>
          </cell>
          <cell r="EF589">
            <v>0</v>
          </cell>
        </row>
        <row r="590">
          <cell r="DH590">
            <v>0</v>
          </cell>
          <cell r="DS590">
            <v>0</v>
          </cell>
          <cell r="DU590">
            <v>0</v>
          </cell>
          <cell r="EF590">
            <v>0</v>
          </cell>
        </row>
        <row r="591">
          <cell r="DH591">
            <v>0</v>
          </cell>
          <cell r="DS591">
            <v>0</v>
          </cell>
          <cell r="DU591">
            <v>0</v>
          </cell>
          <cell r="EF591">
            <v>0</v>
          </cell>
        </row>
        <row r="592">
          <cell r="DH592">
            <v>0</v>
          </cell>
          <cell r="DS592">
            <v>0</v>
          </cell>
          <cell r="DU592">
            <v>0</v>
          </cell>
          <cell r="EF592">
            <v>0</v>
          </cell>
        </row>
        <row r="593">
          <cell r="DH593">
            <v>0</v>
          </cell>
          <cell r="DS593">
            <v>0</v>
          </cell>
          <cell r="DU593">
            <v>0</v>
          </cell>
          <cell r="EF593">
            <v>0</v>
          </cell>
        </row>
        <row r="594">
          <cell r="DH594">
            <v>0</v>
          </cell>
          <cell r="DS594">
            <v>0</v>
          </cell>
          <cell r="DU594">
            <v>0</v>
          </cell>
          <cell r="EF594">
            <v>0</v>
          </cell>
        </row>
        <row r="595">
          <cell r="DH595">
            <v>0</v>
          </cell>
          <cell r="DS595">
            <v>0</v>
          </cell>
          <cell r="DU595">
            <v>0</v>
          </cell>
          <cell r="EF595">
            <v>0</v>
          </cell>
        </row>
        <row r="596">
          <cell r="DH596">
            <v>0</v>
          </cell>
          <cell r="DS596">
            <v>0</v>
          </cell>
          <cell r="DU596">
            <v>0</v>
          </cell>
          <cell r="EF596">
            <v>0</v>
          </cell>
        </row>
        <row r="597">
          <cell r="DH597">
            <v>0</v>
          </cell>
          <cell r="DS597">
            <v>0</v>
          </cell>
          <cell r="DU597">
            <v>0</v>
          </cell>
          <cell r="EF597">
            <v>0</v>
          </cell>
        </row>
        <row r="598">
          <cell r="DH598">
            <v>0</v>
          </cell>
          <cell r="DS598">
            <v>0</v>
          </cell>
          <cell r="DU598">
            <v>0</v>
          </cell>
          <cell r="EF598">
            <v>0</v>
          </cell>
        </row>
        <row r="599">
          <cell r="DH599">
            <v>0</v>
          </cell>
          <cell r="DS599">
            <v>0</v>
          </cell>
          <cell r="DU599">
            <v>0</v>
          </cell>
          <cell r="EF599">
            <v>0</v>
          </cell>
        </row>
        <row r="600">
          <cell r="DH600">
            <v>0</v>
          </cell>
          <cell r="DS600">
            <v>0</v>
          </cell>
          <cell r="DU600">
            <v>0</v>
          </cell>
          <cell r="EF600">
            <v>0</v>
          </cell>
        </row>
        <row r="601">
          <cell r="DH601">
            <v>0</v>
          </cell>
          <cell r="DS601">
            <v>0</v>
          </cell>
          <cell r="DU601">
            <v>0</v>
          </cell>
          <cell r="EF601">
            <v>0</v>
          </cell>
        </row>
        <row r="602">
          <cell r="DH602">
            <v>0</v>
          </cell>
          <cell r="DS602">
            <v>0</v>
          </cell>
          <cell r="DU602">
            <v>0</v>
          </cell>
          <cell r="EF602">
            <v>0</v>
          </cell>
        </row>
        <row r="603">
          <cell r="DH603">
            <v>0</v>
          </cell>
          <cell r="DS603">
            <v>0</v>
          </cell>
          <cell r="DU603">
            <v>0</v>
          </cell>
          <cell r="EF603">
            <v>0</v>
          </cell>
        </row>
        <row r="604">
          <cell r="DH604">
            <v>0</v>
          </cell>
          <cell r="DS604">
            <v>0</v>
          </cell>
          <cell r="DU604">
            <v>0</v>
          </cell>
          <cell r="EF604">
            <v>0</v>
          </cell>
        </row>
        <row r="605">
          <cell r="DH605">
            <v>0</v>
          </cell>
          <cell r="DS605">
            <v>0</v>
          </cell>
          <cell r="DU605">
            <v>0</v>
          </cell>
          <cell r="EF605">
            <v>0</v>
          </cell>
        </row>
        <row r="606">
          <cell r="DH606">
            <v>0</v>
          </cell>
          <cell r="DS606">
            <v>0</v>
          </cell>
          <cell r="DU606">
            <v>0</v>
          </cell>
          <cell r="EF606">
            <v>0</v>
          </cell>
        </row>
        <row r="607">
          <cell r="DH607">
            <v>0</v>
          </cell>
          <cell r="DS607">
            <v>0</v>
          </cell>
          <cell r="DU607">
            <v>0</v>
          </cell>
          <cell r="EF607">
            <v>0</v>
          </cell>
        </row>
        <row r="608">
          <cell r="DH608">
            <v>0</v>
          </cell>
          <cell r="DS608">
            <v>0</v>
          </cell>
          <cell r="DU608">
            <v>0</v>
          </cell>
          <cell r="EF608">
            <v>0</v>
          </cell>
        </row>
        <row r="609">
          <cell r="DH609">
            <v>0</v>
          </cell>
          <cell r="DS609">
            <v>0</v>
          </cell>
          <cell r="DU609">
            <v>0</v>
          </cell>
          <cell r="EF609">
            <v>0</v>
          </cell>
        </row>
        <row r="610">
          <cell r="DH610">
            <v>0</v>
          </cell>
          <cell r="DS610">
            <v>0</v>
          </cell>
          <cell r="DU610">
            <v>0</v>
          </cell>
          <cell r="EF610">
            <v>0</v>
          </cell>
        </row>
        <row r="611">
          <cell r="DH611">
            <v>0</v>
          </cell>
          <cell r="DS611">
            <v>0</v>
          </cell>
          <cell r="DU611">
            <v>0</v>
          </cell>
          <cell r="EF611">
            <v>0</v>
          </cell>
        </row>
        <row r="612">
          <cell r="DH612">
            <v>0</v>
          </cell>
          <cell r="DS612">
            <v>0</v>
          </cell>
          <cell r="DU612">
            <v>0</v>
          </cell>
          <cell r="EF612">
            <v>0</v>
          </cell>
        </row>
        <row r="613">
          <cell r="DH613">
            <v>0</v>
          </cell>
          <cell r="DS613">
            <v>0</v>
          </cell>
          <cell r="DU613">
            <v>0</v>
          </cell>
          <cell r="EF613">
            <v>0</v>
          </cell>
        </row>
        <row r="614">
          <cell r="DH614">
            <v>0</v>
          </cell>
          <cell r="DS614">
            <v>0</v>
          </cell>
          <cell r="DU614">
            <v>0</v>
          </cell>
          <cell r="EF614">
            <v>0</v>
          </cell>
        </row>
        <row r="615">
          <cell r="DH615">
            <v>0</v>
          </cell>
          <cell r="DS615">
            <v>0</v>
          </cell>
          <cell r="DU615">
            <v>0</v>
          </cell>
          <cell r="EF615">
            <v>0</v>
          </cell>
        </row>
        <row r="616">
          <cell r="DH616">
            <v>0</v>
          </cell>
          <cell r="DS616">
            <v>0</v>
          </cell>
          <cell r="DU616">
            <v>0</v>
          </cell>
          <cell r="EF616">
            <v>0</v>
          </cell>
        </row>
        <row r="617">
          <cell r="DH617">
            <v>0</v>
          </cell>
          <cell r="DS617">
            <v>0</v>
          </cell>
          <cell r="DU617">
            <v>0</v>
          </cell>
          <cell r="EF617">
            <v>0</v>
          </cell>
        </row>
        <row r="618">
          <cell r="DH618">
            <v>0</v>
          </cell>
          <cell r="DS618">
            <v>0</v>
          </cell>
          <cell r="DU618">
            <v>0</v>
          </cell>
          <cell r="EF618">
            <v>0</v>
          </cell>
        </row>
        <row r="619">
          <cell r="DH619">
            <v>0</v>
          </cell>
          <cell r="DS619">
            <v>0</v>
          </cell>
          <cell r="DU619">
            <v>0</v>
          </cell>
          <cell r="EF619">
            <v>0</v>
          </cell>
        </row>
        <row r="620">
          <cell r="DH620">
            <v>0</v>
          </cell>
          <cell r="DS620">
            <v>0</v>
          </cell>
          <cell r="DU620">
            <v>0</v>
          </cell>
          <cell r="EF620">
            <v>0</v>
          </cell>
        </row>
        <row r="621">
          <cell r="DH621">
            <v>0</v>
          </cell>
          <cell r="DS621">
            <v>0</v>
          </cell>
          <cell r="DU621">
            <v>0</v>
          </cell>
          <cell r="EF621">
            <v>0</v>
          </cell>
        </row>
        <row r="622">
          <cell r="DH622">
            <v>0</v>
          </cell>
          <cell r="DS622">
            <v>0</v>
          </cell>
          <cell r="DU622">
            <v>0</v>
          </cell>
          <cell r="EF622">
            <v>0</v>
          </cell>
        </row>
        <row r="623">
          <cell r="DH623">
            <v>0</v>
          </cell>
          <cell r="DS623">
            <v>0</v>
          </cell>
          <cell r="DU623">
            <v>0</v>
          </cell>
          <cell r="EF623">
            <v>0</v>
          </cell>
        </row>
        <row r="624">
          <cell r="DH624">
            <v>0</v>
          </cell>
          <cell r="DS624">
            <v>0</v>
          </cell>
          <cell r="DU624">
            <v>0</v>
          </cell>
          <cell r="EF624">
            <v>0</v>
          </cell>
        </row>
        <row r="625">
          <cell r="DH625">
            <v>0</v>
          </cell>
          <cell r="DS625">
            <v>0</v>
          </cell>
          <cell r="DU625">
            <v>0</v>
          </cell>
          <cell r="EF625">
            <v>0</v>
          </cell>
        </row>
        <row r="626">
          <cell r="DH626">
            <v>0</v>
          </cell>
          <cell r="DS626">
            <v>0</v>
          </cell>
          <cell r="DU626">
            <v>0</v>
          </cell>
          <cell r="EF626">
            <v>0</v>
          </cell>
        </row>
        <row r="627">
          <cell r="DH627">
            <v>0</v>
          </cell>
          <cell r="DS627">
            <v>0</v>
          </cell>
          <cell r="DU627">
            <v>0</v>
          </cell>
          <cell r="EF627">
            <v>0</v>
          </cell>
        </row>
        <row r="628">
          <cell r="DH628">
            <v>0</v>
          </cell>
          <cell r="DS628">
            <v>0</v>
          </cell>
          <cell r="DU628">
            <v>0</v>
          </cell>
          <cell r="EF628">
            <v>0</v>
          </cell>
        </row>
        <row r="629">
          <cell r="DH629">
            <v>0</v>
          </cell>
          <cell r="DS629">
            <v>0</v>
          </cell>
          <cell r="DU629">
            <v>0</v>
          </cell>
          <cell r="EF629">
            <v>0</v>
          </cell>
        </row>
        <row r="630">
          <cell r="DH630">
            <v>0</v>
          </cell>
          <cell r="DS630">
            <v>0</v>
          </cell>
          <cell r="DU630">
            <v>0</v>
          </cell>
          <cell r="EF630">
            <v>0</v>
          </cell>
        </row>
        <row r="631">
          <cell r="DH631">
            <v>0</v>
          </cell>
          <cell r="DS631">
            <v>0</v>
          </cell>
          <cell r="DU631">
            <v>0</v>
          </cell>
          <cell r="EF631">
            <v>0</v>
          </cell>
        </row>
        <row r="632">
          <cell r="DH632">
            <v>0</v>
          </cell>
          <cell r="DS632">
            <v>0</v>
          </cell>
          <cell r="DU632">
            <v>0</v>
          </cell>
          <cell r="EF632">
            <v>0</v>
          </cell>
        </row>
        <row r="633">
          <cell r="DH633">
            <v>0</v>
          </cell>
          <cell r="DS633">
            <v>0</v>
          </cell>
          <cell r="DU633">
            <v>0</v>
          </cell>
          <cell r="EF633">
            <v>0</v>
          </cell>
        </row>
        <row r="634">
          <cell r="DH634">
            <v>0</v>
          </cell>
          <cell r="DS634">
            <v>0</v>
          </cell>
          <cell r="DU634">
            <v>0</v>
          </cell>
          <cell r="EF634">
            <v>0</v>
          </cell>
        </row>
        <row r="635">
          <cell r="DH635">
            <v>0</v>
          </cell>
          <cell r="DS635">
            <v>0</v>
          </cell>
          <cell r="DU635">
            <v>0</v>
          </cell>
          <cell r="EF635">
            <v>0</v>
          </cell>
        </row>
        <row r="636">
          <cell r="DH636">
            <v>0</v>
          </cell>
          <cell r="DS636">
            <v>0</v>
          </cell>
          <cell r="DU636">
            <v>0</v>
          </cell>
          <cell r="EF636">
            <v>0</v>
          </cell>
        </row>
        <row r="637">
          <cell r="DH637">
            <v>0</v>
          </cell>
          <cell r="DS637">
            <v>0</v>
          </cell>
          <cell r="DU637">
            <v>0</v>
          </cell>
          <cell r="EF637">
            <v>0</v>
          </cell>
        </row>
        <row r="638">
          <cell r="DH638">
            <v>0</v>
          </cell>
          <cell r="DS638">
            <v>0</v>
          </cell>
          <cell r="DU638">
            <v>0</v>
          </cell>
          <cell r="EF638">
            <v>0</v>
          </cell>
        </row>
        <row r="639">
          <cell r="DH639">
            <v>0</v>
          </cell>
          <cell r="DS639">
            <v>0</v>
          </cell>
          <cell r="DU639">
            <v>0</v>
          </cell>
          <cell r="EF639">
            <v>0</v>
          </cell>
        </row>
        <row r="640">
          <cell r="DH640">
            <v>0</v>
          </cell>
          <cell r="DS640">
            <v>0</v>
          </cell>
          <cell r="DU640">
            <v>0</v>
          </cell>
          <cell r="EF640">
            <v>0</v>
          </cell>
        </row>
        <row r="641">
          <cell r="DH641">
            <v>0</v>
          </cell>
          <cell r="DS641">
            <v>0</v>
          </cell>
          <cell r="DU641">
            <v>0</v>
          </cell>
          <cell r="EF641">
            <v>0</v>
          </cell>
        </row>
        <row r="642">
          <cell r="DH642">
            <v>0</v>
          </cell>
          <cell r="DS642">
            <v>0</v>
          </cell>
          <cell r="DU642">
            <v>0</v>
          </cell>
          <cell r="EF642">
            <v>0</v>
          </cell>
        </row>
        <row r="643">
          <cell r="DH643">
            <v>0</v>
          </cell>
          <cell r="DS643">
            <v>0</v>
          </cell>
          <cell r="DU643">
            <v>0</v>
          </cell>
          <cell r="EF643">
            <v>0</v>
          </cell>
        </row>
        <row r="644">
          <cell r="DH644">
            <v>0</v>
          </cell>
          <cell r="DS644">
            <v>0</v>
          </cell>
          <cell r="DU644">
            <v>0</v>
          </cell>
          <cell r="EF644">
            <v>0</v>
          </cell>
        </row>
        <row r="645">
          <cell r="DH645">
            <v>0</v>
          </cell>
          <cell r="DS645">
            <v>0</v>
          </cell>
          <cell r="DU645">
            <v>0</v>
          </cell>
          <cell r="EF645">
            <v>0</v>
          </cell>
        </row>
        <row r="646">
          <cell r="DH646">
            <v>0</v>
          </cell>
          <cell r="DS646">
            <v>0</v>
          </cell>
          <cell r="DU646">
            <v>0</v>
          </cell>
          <cell r="EF646">
            <v>0</v>
          </cell>
        </row>
        <row r="647">
          <cell r="DH647">
            <v>0</v>
          </cell>
          <cell r="DS647">
            <v>0</v>
          </cell>
          <cell r="DU647">
            <v>0</v>
          </cell>
          <cell r="EF647">
            <v>0</v>
          </cell>
        </row>
        <row r="648">
          <cell r="DH648">
            <v>0</v>
          </cell>
          <cell r="DS648">
            <v>0</v>
          </cell>
          <cell r="DU648">
            <v>0</v>
          </cell>
          <cell r="EF648">
            <v>0</v>
          </cell>
        </row>
        <row r="649">
          <cell r="DH649">
            <v>0</v>
          </cell>
          <cell r="DS649">
            <v>0</v>
          </cell>
          <cell r="DU649">
            <v>0</v>
          </cell>
          <cell r="EF649">
            <v>0</v>
          </cell>
        </row>
        <row r="650">
          <cell r="DH650">
            <v>0</v>
          </cell>
          <cell r="DS650">
            <v>0</v>
          </cell>
          <cell r="DU650">
            <v>0</v>
          </cell>
          <cell r="EF650">
            <v>0</v>
          </cell>
        </row>
        <row r="651">
          <cell r="DH651">
            <v>0</v>
          </cell>
          <cell r="DS651">
            <v>0</v>
          </cell>
          <cell r="DU651">
            <v>0</v>
          </cell>
          <cell r="EF651">
            <v>0</v>
          </cell>
        </row>
        <row r="652">
          <cell r="DH652">
            <v>0</v>
          </cell>
          <cell r="DS652">
            <v>0</v>
          </cell>
          <cell r="DU652">
            <v>0</v>
          </cell>
          <cell r="EF652">
            <v>0</v>
          </cell>
        </row>
        <row r="653">
          <cell r="DH653">
            <v>0</v>
          </cell>
          <cell r="DS653">
            <v>0</v>
          </cell>
          <cell r="DU653">
            <v>0</v>
          </cell>
          <cell r="EF653">
            <v>0</v>
          </cell>
        </row>
        <row r="654">
          <cell r="DH654">
            <v>0</v>
          </cell>
          <cell r="DS654">
            <v>0</v>
          </cell>
          <cell r="DU654">
            <v>0</v>
          </cell>
          <cell r="EF654">
            <v>0</v>
          </cell>
        </row>
        <row r="655">
          <cell r="DH655">
            <v>0</v>
          </cell>
          <cell r="DS655">
            <v>0</v>
          </cell>
          <cell r="DU655">
            <v>0</v>
          </cell>
          <cell r="EF655">
            <v>0</v>
          </cell>
        </row>
        <row r="656">
          <cell r="DH656">
            <v>0</v>
          </cell>
          <cell r="DS656">
            <v>0</v>
          </cell>
          <cell r="DU656">
            <v>0</v>
          </cell>
          <cell r="EF656">
            <v>0</v>
          </cell>
        </row>
        <row r="657">
          <cell r="DH657">
            <v>0</v>
          </cell>
          <cell r="DS657">
            <v>0</v>
          </cell>
          <cell r="DU657">
            <v>0</v>
          </cell>
          <cell r="EF657">
            <v>0</v>
          </cell>
        </row>
        <row r="658">
          <cell r="DH658">
            <v>0</v>
          </cell>
          <cell r="DS658">
            <v>0</v>
          </cell>
          <cell r="DU658">
            <v>0</v>
          </cell>
          <cell r="EF658">
            <v>0</v>
          </cell>
        </row>
        <row r="659">
          <cell r="DH659">
            <v>0</v>
          </cell>
          <cell r="DS659">
            <v>0</v>
          </cell>
          <cell r="DU659">
            <v>0</v>
          </cell>
          <cell r="EF659">
            <v>0</v>
          </cell>
        </row>
        <row r="660">
          <cell r="DH660">
            <v>0</v>
          </cell>
          <cell r="DS660">
            <v>0</v>
          </cell>
          <cell r="DU660">
            <v>0</v>
          </cell>
          <cell r="EF660">
            <v>0</v>
          </cell>
        </row>
        <row r="661">
          <cell r="DH661">
            <v>0</v>
          </cell>
          <cell r="DS661">
            <v>0</v>
          </cell>
          <cell r="DU661">
            <v>0</v>
          </cell>
          <cell r="EF661">
            <v>0</v>
          </cell>
        </row>
        <row r="662">
          <cell r="DH662">
            <v>0</v>
          </cell>
          <cell r="DS662">
            <v>0</v>
          </cell>
          <cell r="DU662">
            <v>0</v>
          </cell>
          <cell r="EF662">
            <v>0</v>
          </cell>
        </row>
        <row r="663">
          <cell r="DH663">
            <v>0</v>
          </cell>
          <cell r="DS663">
            <v>0</v>
          </cell>
          <cell r="DU663">
            <v>0</v>
          </cell>
          <cell r="EF663">
            <v>0</v>
          </cell>
        </row>
        <row r="664">
          <cell r="DH664">
            <v>0</v>
          </cell>
          <cell r="DS664">
            <v>0</v>
          </cell>
          <cell r="DU664">
            <v>0</v>
          </cell>
          <cell r="EF664">
            <v>0</v>
          </cell>
        </row>
        <row r="665">
          <cell r="DH665">
            <v>0</v>
          </cell>
          <cell r="DS665">
            <v>0</v>
          </cell>
          <cell r="DU665">
            <v>0</v>
          </cell>
          <cell r="EF665">
            <v>0</v>
          </cell>
        </row>
        <row r="666">
          <cell r="DH666">
            <v>0</v>
          </cell>
          <cell r="DS666">
            <v>0</v>
          </cell>
          <cell r="DU666">
            <v>0</v>
          </cell>
          <cell r="EF666">
            <v>0</v>
          </cell>
        </row>
        <row r="667">
          <cell r="DH667">
            <v>0</v>
          </cell>
          <cell r="DS667">
            <v>0</v>
          </cell>
          <cell r="DU667">
            <v>0</v>
          </cell>
          <cell r="EF667">
            <v>0</v>
          </cell>
        </row>
        <row r="668">
          <cell r="DH668">
            <v>0</v>
          </cell>
          <cell r="DS668">
            <v>0</v>
          </cell>
          <cell r="DU668">
            <v>0</v>
          </cell>
          <cell r="EF668">
            <v>0</v>
          </cell>
        </row>
        <row r="669">
          <cell r="DH669">
            <v>0</v>
          </cell>
          <cell r="DS669">
            <v>0</v>
          </cell>
          <cell r="DU669">
            <v>0</v>
          </cell>
          <cell r="EF669">
            <v>0</v>
          </cell>
        </row>
        <row r="670">
          <cell r="DH670">
            <v>0</v>
          </cell>
          <cell r="DS670">
            <v>0</v>
          </cell>
          <cell r="DU670">
            <v>0</v>
          </cell>
          <cell r="EF670">
            <v>0</v>
          </cell>
        </row>
        <row r="671">
          <cell r="DH671">
            <v>0</v>
          </cell>
          <cell r="DS671">
            <v>0</v>
          </cell>
          <cell r="DU671">
            <v>0</v>
          </cell>
          <cell r="EF671">
            <v>0</v>
          </cell>
        </row>
        <row r="672">
          <cell r="DH672">
            <v>0</v>
          </cell>
          <cell r="DS672">
            <v>0</v>
          </cell>
          <cell r="DU672">
            <v>0</v>
          </cell>
          <cell r="EF672">
            <v>0</v>
          </cell>
        </row>
        <row r="673">
          <cell r="DH673">
            <v>0</v>
          </cell>
          <cell r="DS673">
            <v>0</v>
          </cell>
          <cell r="DU673">
            <v>0</v>
          </cell>
          <cell r="EF673">
            <v>0</v>
          </cell>
        </row>
        <row r="674">
          <cell r="DH674">
            <v>0</v>
          </cell>
          <cell r="DS674">
            <v>0</v>
          </cell>
          <cell r="DU674">
            <v>0</v>
          </cell>
          <cell r="EF674">
            <v>0</v>
          </cell>
        </row>
        <row r="675">
          <cell r="DH675">
            <v>0</v>
          </cell>
          <cell r="DS675">
            <v>0</v>
          </cell>
          <cell r="DU675">
            <v>0</v>
          </cell>
          <cell r="EF675">
            <v>0</v>
          </cell>
        </row>
        <row r="676">
          <cell r="DH676">
            <v>0</v>
          </cell>
          <cell r="DS676">
            <v>0</v>
          </cell>
          <cell r="DU676">
            <v>0</v>
          </cell>
          <cell r="EF676">
            <v>0</v>
          </cell>
        </row>
        <row r="677">
          <cell r="DH677">
            <v>0</v>
          </cell>
          <cell r="DS677">
            <v>0</v>
          </cell>
          <cell r="DU677">
            <v>0</v>
          </cell>
          <cell r="EF677">
            <v>0</v>
          </cell>
        </row>
        <row r="678">
          <cell r="DH678">
            <v>0</v>
          </cell>
          <cell r="DS678">
            <v>0</v>
          </cell>
          <cell r="DU678">
            <v>0</v>
          </cell>
          <cell r="EF678">
            <v>0</v>
          </cell>
        </row>
        <row r="679">
          <cell r="DH679">
            <v>0</v>
          </cell>
          <cell r="DS679">
            <v>0</v>
          </cell>
          <cell r="DU679">
            <v>0</v>
          </cell>
          <cell r="EF679">
            <v>0</v>
          </cell>
        </row>
        <row r="680">
          <cell r="DH680">
            <v>0</v>
          </cell>
          <cell r="DS680">
            <v>0</v>
          </cell>
          <cell r="DU680">
            <v>0</v>
          </cell>
          <cell r="EF680">
            <v>0</v>
          </cell>
        </row>
        <row r="681">
          <cell r="DH681">
            <v>0</v>
          </cell>
          <cell r="DS681">
            <v>0</v>
          </cell>
          <cell r="DU681">
            <v>0</v>
          </cell>
          <cell r="EF681">
            <v>0</v>
          </cell>
        </row>
        <row r="682">
          <cell r="DH682">
            <v>0</v>
          </cell>
          <cell r="DS682">
            <v>0</v>
          </cell>
          <cell r="DU682">
            <v>0</v>
          </cell>
          <cell r="EF682">
            <v>0</v>
          </cell>
        </row>
        <row r="683">
          <cell r="DH683">
            <v>0</v>
          </cell>
          <cell r="DS683">
            <v>0</v>
          </cell>
          <cell r="DU683">
            <v>0</v>
          </cell>
          <cell r="EF683">
            <v>0</v>
          </cell>
        </row>
        <row r="684">
          <cell r="DH684">
            <v>0</v>
          </cell>
          <cell r="DS684">
            <v>0</v>
          </cell>
          <cell r="DU684">
            <v>0</v>
          </cell>
          <cell r="EF684">
            <v>0</v>
          </cell>
        </row>
        <row r="685">
          <cell r="DH685">
            <v>0</v>
          </cell>
          <cell r="DS685">
            <v>0</v>
          </cell>
          <cell r="DU685">
            <v>0</v>
          </cell>
          <cell r="EF685">
            <v>0</v>
          </cell>
        </row>
        <row r="686">
          <cell r="DH686">
            <v>0</v>
          </cell>
          <cell r="DS686">
            <v>0</v>
          </cell>
          <cell r="DU686">
            <v>0</v>
          </cell>
          <cell r="EF686">
            <v>0</v>
          </cell>
        </row>
        <row r="687">
          <cell r="DH687">
            <v>0</v>
          </cell>
          <cell r="DS687">
            <v>0</v>
          </cell>
          <cell r="DU687">
            <v>0</v>
          </cell>
          <cell r="EF687">
            <v>0</v>
          </cell>
        </row>
        <row r="688">
          <cell r="DH688">
            <v>0</v>
          </cell>
          <cell r="DS688">
            <v>0</v>
          </cell>
          <cell r="DU688">
            <v>0</v>
          </cell>
          <cell r="EF688">
            <v>0</v>
          </cell>
        </row>
        <row r="689">
          <cell r="DH689">
            <v>0</v>
          </cell>
          <cell r="DS689">
            <v>0</v>
          </cell>
          <cell r="DU689">
            <v>0</v>
          </cell>
          <cell r="EF689">
            <v>0</v>
          </cell>
        </row>
        <row r="690">
          <cell r="DH690">
            <v>0</v>
          </cell>
          <cell r="DS690">
            <v>0</v>
          </cell>
          <cell r="DU690">
            <v>0</v>
          </cell>
          <cell r="EF690">
            <v>0</v>
          </cell>
        </row>
        <row r="691">
          <cell r="DH691">
            <v>0</v>
          </cell>
          <cell r="DS691">
            <v>0</v>
          </cell>
          <cell r="DU691">
            <v>0</v>
          </cell>
          <cell r="EF691">
            <v>0</v>
          </cell>
        </row>
        <row r="692">
          <cell r="DH692">
            <v>0</v>
          </cell>
          <cell r="DS692">
            <v>0</v>
          </cell>
          <cell r="DU692">
            <v>0</v>
          </cell>
          <cell r="EF692">
            <v>0</v>
          </cell>
        </row>
        <row r="693">
          <cell r="DH693">
            <v>0</v>
          </cell>
          <cell r="DS693">
            <v>0</v>
          </cell>
          <cell r="DU693">
            <v>0</v>
          </cell>
          <cell r="EF693">
            <v>0</v>
          </cell>
        </row>
        <row r="694">
          <cell r="DH694">
            <v>0</v>
          </cell>
          <cell r="DS694">
            <v>0</v>
          </cell>
          <cell r="DU694">
            <v>0</v>
          </cell>
          <cell r="EF694">
            <v>0</v>
          </cell>
        </row>
        <row r="695">
          <cell r="DH695">
            <v>0</v>
          </cell>
          <cell r="DS695">
            <v>0</v>
          </cell>
          <cell r="DU695">
            <v>0</v>
          </cell>
          <cell r="EF695">
            <v>0</v>
          </cell>
        </row>
        <row r="696">
          <cell r="DH696">
            <v>0</v>
          </cell>
          <cell r="DS696">
            <v>0</v>
          </cell>
          <cell r="DU696">
            <v>0</v>
          </cell>
          <cell r="EF696">
            <v>0</v>
          </cell>
        </row>
        <row r="697">
          <cell r="DH697">
            <v>0</v>
          </cell>
          <cell r="DS697">
            <v>0</v>
          </cell>
          <cell r="DU697">
            <v>0</v>
          </cell>
          <cell r="EF697">
            <v>0</v>
          </cell>
        </row>
        <row r="698">
          <cell r="DH698">
            <v>0</v>
          </cell>
          <cell r="DS698">
            <v>0</v>
          </cell>
          <cell r="DU698">
            <v>0</v>
          </cell>
          <cell r="EF698">
            <v>0</v>
          </cell>
        </row>
        <row r="699">
          <cell r="DH699">
            <v>0</v>
          </cell>
          <cell r="DS699">
            <v>0</v>
          </cell>
          <cell r="DU699">
            <v>0</v>
          </cell>
          <cell r="EF699">
            <v>0</v>
          </cell>
        </row>
        <row r="700">
          <cell r="DH700">
            <v>0</v>
          </cell>
          <cell r="DS700">
            <v>0</v>
          </cell>
          <cell r="DU700">
            <v>0</v>
          </cell>
          <cell r="EF700">
            <v>0</v>
          </cell>
        </row>
        <row r="701">
          <cell r="DH701">
            <v>0</v>
          </cell>
          <cell r="DS701">
            <v>0</v>
          </cell>
          <cell r="DU701">
            <v>0</v>
          </cell>
          <cell r="EF701">
            <v>0</v>
          </cell>
        </row>
        <row r="702">
          <cell r="DH702">
            <v>0</v>
          </cell>
          <cell r="DS702">
            <v>0</v>
          </cell>
          <cell r="DU702">
            <v>0</v>
          </cell>
          <cell r="EF702">
            <v>0</v>
          </cell>
        </row>
        <row r="703">
          <cell r="DH703">
            <v>0</v>
          </cell>
          <cell r="DS703">
            <v>0</v>
          </cell>
          <cell r="DU703">
            <v>0</v>
          </cell>
          <cell r="EF703">
            <v>0</v>
          </cell>
        </row>
        <row r="704">
          <cell r="DH704">
            <v>0</v>
          </cell>
          <cell r="DS704">
            <v>0</v>
          </cell>
          <cell r="DU704">
            <v>0</v>
          </cell>
          <cell r="EF704">
            <v>0</v>
          </cell>
        </row>
        <row r="705">
          <cell r="DH705">
            <v>0</v>
          </cell>
          <cell r="DS705">
            <v>0</v>
          </cell>
          <cell r="DU705">
            <v>0</v>
          </cell>
          <cell r="EF705">
            <v>0</v>
          </cell>
        </row>
        <row r="706">
          <cell r="DH706">
            <v>0</v>
          </cell>
          <cell r="DS706">
            <v>0</v>
          </cell>
          <cell r="DU706">
            <v>0</v>
          </cell>
          <cell r="EF706">
            <v>0</v>
          </cell>
        </row>
        <row r="707">
          <cell r="DH707">
            <v>0</v>
          </cell>
          <cell r="DS707">
            <v>0</v>
          </cell>
          <cell r="DU707">
            <v>0</v>
          </cell>
          <cell r="EF707">
            <v>0</v>
          </cell>
        </row>
        <row r="708">
          <cell r="DH708">
            <v>0</v>
          </cell>
          <cell r="DS708">
            <v>0</v>
          </cell>
          <cell r="DU708">
            <v>0</v>
          </cell>
          <cell r="EF708">
            <v>0</v>
          </cell>
        </row>
        <row r="709">
          <cell r="DH709">
            <v>0</v>
          </cell>
          <cell r="DS709">
            <v>0</v>
          </cell>
          <cell r="DU709">
            <v>0</v>
          </cell>
          <cell r="EF709">
            <v>0</v>
          </cell>
        </row>
        <row r="710">
          <cell r="DH710">
            <v>0</v>
          </cell>
          <cell r="DS710">
            <v>0</v>
          </cell>
          <cell r="DU710">
            <v>0</v>
          </cell>
          <cell r="EF710">
            <v>0</v>
          </cell>
        </row>
        <row r="711">
          <cell r="DH711">
            <v>0</v>
          </cell>
          <cell r="DS711">
            <v>0</v>
          </cell>
          <cell r="DU711">
            <v>0</v>
          </cell>
          <cell r="EF711">
            <v>0</v>
          </cell>
        </row>
        <row r="712">
          <cell r="DH712">
            <v>0</v>
          </cell>
          <cell r="DS712">
            <v>0</v>
          </cell>
          <cell r="DU712">
            <v>0</v>
          </cell>
          <cell r="EF712">
            <v>0</v>
          </cell>
        </row>
        <row r="713">
          <cell r="DH713">
            <v>0</v>
          </cell>
          <cell r="DS713">
            <v>0</v>
          </cell>
          <cell r="DU713">
            <v>0</v>
          </cell>
          <cell r="EF713">
            <v>0</v>
          </cell>
        </row>
        <row r="714">
          <cell r="DH714">
            <v>0</v>
          </cell>
          <cell r="DS714">
            <v>0</v>
          </cell>
          <cell r="DU714">
            <v>0</v>
          </cell>
          <cell r="EF714">
            <v>0</v>
          </cell>
        </row>
        <row r="715">
          <cell r="DH715">
            <v>0</v>
          </cell>
          <cell r="DS715">
            <v>0</v>
          </cell>
          <cell r="DU715">
            <v>0</v>
          </cell>
          <cell r="EF715">
            <v>0</v>
          </cell>
        </row>
        <row r="716">
          <cell r="DH716">
            <v>0</v>
          </cell>
          <cell r="DS716">
            <v>0</v>
          </cell>
          <cell r="DU716">
            <v>0</v>
          </cell>
          <cell r="EF716">
            <v>0</v>
          </cell>
        </row>
        <row r="717">
          <cell r="DH717">
            <v>0</v>
          </cell>
          <cell r="DS717">
            <v>0</v>
          </cell>
          <cell r="DU717">
            <v>0</v>
          </cell>
          <cell r="EF717">
            <v>0</v>
          </cell>
        </row>
        <row r="718">
          <cell r="DH718">
            <v>0</v>
          </cell>
          <cell r="DS718">
            <v>0</v>
          </cell>
          <cell r="DU718">
            <v>0</v>
          </cell>
          <cell r="EF718">
            <v>0</v>
          </cell>
        </row>
        <row r="719">
          <cell r="DH719">
            <v>0</v>
          </cell>
          <cell r="DS719">
            <v>0</v>
          </cell>
          <cell r="DU719">
            <v>0</v>
          </cell>
          <cell r="EF719">
            <v>0</v>
          </cell>
        </row>
        <row r="720">
          <cell r="DH720">
            <v>0</v>
          </cell>
          <cell r="DS720">
            <v>0</v>
          </cell>
          <cell r="DU720">
            <v>0</v>
          </cell>
          <cell r="EF720">
            <v>0</v>
          </cell>
        </row>
        <row r="721">
          <cell r="DH721">
            <v>0</v>
          </cell>
          <cell r="DS721">
            <v>0</v>
          </cell>
          <cell r="DU721">
            <v>0</v>
          </cell>
          <cell r="EF721">
            <v>0</v>
          </cell>
        </row>
        <row r="722">
          <cell r="DH722">
            <v>0</v>
          </cell>
          <cell r="DS722">
            <v>0</v>
          </cell>
          <cell r="DU722">
            <v>0</v>
          </cell>
          <cell r="EF722">
            <v>0</v>
          </cell>
        </row>
        <row r="723">
          <cell r="DH723">
            <v>0</v>
          </cell>
          <cell r="DS723">
            <v>0</v>
          </cell>
          <cell r="DU723">
            <v>0</v>
          </cell>
          <cell r="EF723">
            <v>0</v>
          </cell>
        </row>
        <row r="724">
          <cell r="DH724">
            <v>0</v>
          </cell>
          <cell r="DS724">
            <v>0</v>
          </cell>
          <cell r="DU724">
            <v>0</v>
          </cell>
          <cell r="EF724">
            <v>0</v>
          </cell>
        </row>
        <row r="725">
          <cell r="DH725">
            <v>0</v>
          </cell>
          <cell r="DS725">
            <v>0</v>
          </cell>
          <cell r="DU725">
            <v>0</v>
          </cell>
          <cell r="EF725">
            <v>0</v>
          </cell>
        </row>
        <row r="726">
          <cell r="DH726">
            <v>0</v>
          </cell>
          <cell r="DS726">
            <v>0</v>
          </cell>
          <cell r="DU726">
            <v>0</v>
          </cell>
          <cell r="EF726">
            <v>0</v>
          </cell>
        </row>
        <row r="727">
          <cell r="DH727">
            <v>0</v>
          </cell>
          <cell r="DS727">
            <v>0</v>
          </cell>
          <cell r="DU727">
            <v>0</v>
          </cell>
          <cell r="EF727">
            <v>0</v>
          </cell>
        </row>
        <row r="728">
          <cell r="DH728">
            <v>0</v>
          </cell>
          <cell r="DS728">
            <v>0</v>
          </cell>
          <cell r="DU728">
            <v>0</v>
          </cell>
          <cell r="EF728">
            <v>0</v>
          </cell>
        </row>
        <row r="729">
          <cell r="DH729">
            <v>0</v>
          </cell>
          <cell r="DS729">
            <v>0</v>
          </cell>
          <cell r="DU729">
            <v>0</v>
          </cell>
          <cell r="EF729">
            <v>0</v>
          </cell>
        </row>
        <row r="730">
          <cell r="DH730">
            <v>0</v>
          </cell>
          <cell r="DS730">
            <v>0</v>
          </cell>
          <cell r="DU730">
            <v>0</v>
          </cell>
          <cell r="EF730">
            <v>0</v>
          </cell>
        </row>
        <row r="731">
          <cell r="DH731">
            <v>0</v>
          </cell>
          <cell r="DS731">
            <v>0</v>
          </cell>
          <cell r="DU731">
            <v>0</v>
          </cell>
          <cell r="EF731">
            <v>0</v>
          </cell>
        </row>
        <row r="732">
          <cell r="DH732">
            <v>0</v>
          </cell>
          <cell r="DS732">
            <v>0</v>
          </cell>
          <cell r="DU732">
            <v>0</v>
          </cell>
          <cell r="EF732">
            <v>0</v>
          </cell>
        </row>
        <row r="733">
          <cell r="DH733">
            <v>0</v>
          </cell>
          <cell r="DS733">
            <v>0</v>
          </cell>
          <cell r="DU733">
            <v>0</v>
          </cell>
          <cell r="EF733">
            <v>0</v>
          </cell>
        </row>
        <row r="734">
          <cell r="DH734">
            <v>0</v>
          </cell>
          <cell r="DS734">
            <v>0</v>
          </cell>
          <cell r="DU734">
            <v>0</v>
          </cell>
          <cell r="EF734">
            <v>0</v>
          </cell>
        </row>
        <row r="735">
          <cell r="DH735">
            <v>0</v>
          </cell>
          <cell r="DS735">
            <v>0</v>
          </cell>
          <cell r="DU735">
            <v>0</v>
          </cell>
          <cell r="EF735">
            <v>0</v>
          </cell>
        </row>
        <row r="736">
          <cell r="DH736">
            <v>0</v>
          </cell>
          <cell r="DS736">
            <v>0</v>
          </cell>
          <cell r="DU736">
            <v>0</v>
          </cell>
          <cell r="EF736">
            <v>0</v>
          </cell>
        </row>
        <row r="737">
          <cell r="DH737">
            <v>0</v>
          </cell>
          <cell r="DS737">
            <v>0</v>
          </cell>
          <cell r="DU737">
            <v>0</v>
          </cell>
          <cell r="EF737">
            <v>0</v>
          </cell>
        </row>
        <row r="738">
          <cell r="DH738">
            <v>0</v>
          </cell>
          <cell r="DS738">
            <v>0</v>
          </cell>
          <cell r="DU738">
            <v>0</v>
          </cell>
          <cell r="EF738">
            <v>0</v>
          </cell>
        </row>
        <row r="739">
          <cell r="DH739">
            <v>0</v>
          </cell>
          <cell r="DS739">
            <v>0</v>
          </cell>
          <cell r="DU739">
            <v>0</v>
          </cell>
          <cell r="EF739">
            <v>0</v>
          </cell>
        </row>
        <row r="740">
          <cell r="DH740">
            <v>0</v>
          </cell>
          <cell r="DS740">
            <v>0</v>
          </cell>
          <cell r="DU740">
            <v>0</v>
          </cell>
          <cell r="EF740">
            <v>0</v>
          </cell>
        </row>
        <row r="741">
          <cell r="DH741">
            <v>0</v>
          </cell>
          <cell r="DS741">
            <v>0</v>
          </cell>
          <cell r="DU741">
            <v>0</v>
          </cell>
          <cell r="EF741">
            <v>0</v>
          </cell>
        </row>
        <row r="742">
          <cell r="DH742">
            <v>0</v>
          </cell>
          <cell r="DS742">
            <v>0</v>
          </cell>
          <cell r="DU742">
            <v>0</v>
          </cell>
          <cell r="EF742">
            <v>0</v>
          </cell>
        </row>
        <row r="743">
          <cell r="DH743">
            <v>0</v>
          </cell>
          <cell r="DS743">
            <v>0</v>
          </cell>
          <cell r="DU743">
            <v>0</v>
          </cell>
          <cell r="EF743">
            <v>0</v>
          </cell>
        </row>
        <row r="744">
          <cell r="DH744">
            <v>0</v>
          </cell>
          <cell r="DS744">
            <v>0</v>
          </cell>
          <cell r="DU744">
            <v>0</v>
          </cell>
          <cell r="EF744">
            <v>0</v>
          </cell>
        </row>
        <row r="745">
          <cell r="DH745">
            <v>0</v>
          </cell>
          <cell r="DS745">
            <v>0</v>
          </cell>
          <cell r="DU745">
            <v>0</v>
          </cell>
          <cell r="EF745">
            <v>0</v>
          </cell>
        </row>
        <row r="746">
          <cell r="DH746">
            <v>0</v>
          </cell>
          <cell r="DS746">
            <v>0</v>
          </cell>
          <cell r="DU746">
            <v>0</v>
          </cell>
          <cell r="EF746">
            <v>0</v>
          </cell>
        </row>
        <row r="747">
          <cell r="DH747">
            <v>0</v>
          </cell>
          <cell r="DS747">
            <v>0</v>
          </cell>
          <cell r="DU747">
            <v>0</v>
          </cell>
          <cell r="EF747">
            <v>0</v>
          </cell>
        </row>
        <row r="748">
          <cell r="DH748">
            <v>0</v>
          </cell>
          <cell r="DS748">
            <v>0</v>
          </cell>
          <cell r="DU748">
            <v>0</v>
          </cell>
          <cell r="EF748">
            <v>0</v>
          </cell>
        </row>
        <row r="749">
          <cell r="DH749">
            <v>0</v>
          </cell>
          <cell r="DS749">
            <v>0</v>
          </cell>
          <cell r="DU749">
            <v>0</v>
          </cell>
          <cell r="EF749">
            <v>0</v>
          </cell>
        </row>
        <row r="750">
          <cell r="DH750">
            <v>0</v>
          </cell>
          <cell r="DS750">
            <v>0</v>
          </cell>
          <cell r="DU750">
            <v>0</v>
          </cell>
          <cell r="EF750">
            <v>0</v>
          </cell>
        </row>
        <row r="751">
          <cell r="DH751">
            <v>0</v>
          </cell>
          <cell r="DS751">
            <v>0</v>
          </cell>
          <cell r="DU751">
            <v>0</v>
          </cell>
          <cell r="EF751">
            <v>0</v>
          </cell>
        </row>
        <row r="752">
          <cell r="DH752">
            <v>0</v>
          </cell>
          <cell r="DS752">
            <v>0</v>
          </cell>
          <cell r="DU752">
            <v>0</v>
          </cell>
          <cell r="EF752">
            <v>0</v>
          </cell>
        </row>
        <row r="753">
          <cell r="DH753">
            <v>0</v>
          </cell>
          <cell r="DS753">
            <v>0</v>
          </cell>
          <cell r="DU753">
            <v>0</v>
          </cell>
          <cell r="EF753">
            <v>0</v>
          </cell>
        </row>
        <row r="754">
          <cell r="DH754">
            <v>0</v>
          </cell>
          <cell r="DS754">
            <v>0</v>
          </cell>
          <cell r="DU754">
            <v>0</v>
          </cell>
          <cell r="EF754">
            <v>0</v>
          </cell>
        </row>
        <row r="755">
          <cell r="DH755">
            <v>0</v>
          </cell>
          <cell r="DS755">
            <v>0</v>
          </cell>
          <cell r="DU755">
            <v>0</v>
          </cell>
          <cell r="EF755">
            <v>0</v>
          </cell>
        </row>
        <row r="756">
          <cell r="DH756">
            <v>0</v>
          </cell>
          <cell r="DS756">
            <v>0</v>
          </cell>
          <cell r="DU756">
            <v>0</v>
          </cell>
          <cell r="EF756">
            <v>0</v>
          </cell>
        </row>
        <row r="757">
          <cell r="DH757">
            <v>0</v>
          </cell>
          <cell r="DS757">
            <v>0</v>
          </cell>
          <cell r="DU757">
            <v>0</v>
          </cell>
          <cell r="EF757">
            <v>0</v>
          </cell>
        </row>
        <row r="758">
          <cell r="DH758">
            <v>0</v>
          </cell>
          <cell r="DS758">
            <v>0</v>
          </cell>
          <cell r="DU758">
            <v>0</v>
          </cell>
          <cell r="EF758">
            <v>0</v>
          </cell>
        </row>
        <row r="759">
          <cell r="DH759">
            <v>0</v>
          </cell>
          <cell r="DS759">
            <v>0</v>
          </cell>
          <cell r="DU759">
            <v>0</v>
          </cell>
          <cell r="EF759">
            <v>0</v>
          </cell>
        </row>
        <row r="760">
          <cell r="DH760">
            <v>0</v>
          </cell>
          <cell r="DS760">
            <v>0</v>
          </cell>
          <cell r="DU760">
            <v>0</v>
          </cell>
          <cell r="EF760">
            <v>0</v>
          </cell>
        </row>
        <row r="761">
          <cell r="DH761">
            <v>0</v>
          </cell>
          <cell r="DS761">
            <v>0</v>
          </cell>
          <cell r="DU761">
            <v>0</v>
          </cell>
          <cell r="EF761">
            <v>0</v>
          </cell>
        </row>
        <row r="762">
          <cell r="DH762">
            <v>0</v>
          </cell>
          <cell r="DS762">
            <v>0</v>
          </cell>
          <cell r="DU762">
            <v>0</v>
          </cell>
          <cell r="EF762">
            <v>0</v>
          </cell>
        </row>
        <row r="763">
          <cell r="DH763">
            <v>0</v>
          </cell>
          <cell r="DS763">
            <v>0</v>
          </cell>
          <cell r="DU763">
            <v>0</v>
          </cell>
          <cell r="EF763">
            <v>0</v>
          </cell>
        </row>
        <row r="764">
          <cell r="DH764">
            <v>0</v>
          </cell>
          <cell r="DS764">
            <v>0</v>
          </cell>
          <cell r="DU764">
            <v>0</v>
          </cell>
          <cell r="EF764">
            <v>0</v>
          </cell>
        </row>
        <row r="765">
          <cell r="DH765">
            <v>0</v>
          </cell>
          <cell r="DS765">
            <v>0</v>
          </cell>
          <cell r="DU765">
            <v>0</v>
          </cell>
          <cell r="EF765">
            <v>0</v>
          </cell>
        </row>
        <row r="766">
          <cell r="DH766">
            <v>0</v>
          </cell>
          <cell r="DS766">
            <v>0</v>
          </cell>
          <cell r="DU766">
            <v>0</v>
          </cell>
          <cell r="EF766">
            <v>0</v>
          </cell>
        </row>
        <row r="767">
          <cell r="DH767">
            <v>0</v>
          </cell>
          <cell r="DS767">
            <v>0</v>
          </cell>
          <cell r="DU767">
            <v>0</v>
          </cell>
          <cell r="EF767">
            <v>0</v>
          </cell>
        </row>
        <row r="768">
          <cell r="DH768">
            <v>0</v>
          </cell>
          <cell r="DS768">
            <v>0</v>
          </cell>
          <cell r="DU768">
            <v>0</v>
          </cell>
          <cell r="EF768">
            <v>0</v>
          </cell>
        </row>
        <row r="769">
          <cell r="DH769">
            <v>0</v>
          </cell>
          <cell r="DS769">
            <v>0</v>
          </cell>
          <cell r="DU769">
            <v>0</v>
          </cell>
          <cell r="EF769">
            <v>0</v>
          </cell>
        </row>
        <row r="770">
          <cell r="DH770">
            <v>0</v>
          </cell>
          <cell r="DS770">
            <v>0</v>
          </cell>
          <cell r="DU770">
            <v>0</v>
          </cell>
          <cell r="EF770">
            <v>0</v>
          </cell>
        </row>
        <row r="771">
          <cell r="DH771">
            <v>0</v>
          </cell>
          <cell r="DS771">
            <v>0</v>
          </cell>
          <cell r="DU771">
            <v>0</v>
          </cell>
          <cell r="EF771">
            <v>0</v>
          </cell>
        </row>
        <row r="772">
          <cell r="DH772">
            <v>0</v>
          </cell>
          <cell r="DS772">
            <v>0</v>
          </cell>
          <cell r="DU772">
            <v>0</v>
          </cell>
          <cell r="EF772">
            <v>0</v>
          </cell>
        </row>
        <row r="773">
          <cell r="DH773">
            <v>0</v>
          </cell>
          <cell r="DS773">
            <v>0</v>
          </cell>
          <cell r="DU773">
            <v>0</v>
          </cell>
          <cell r="EF773">
            <v>0</v>
          </cell>
        </row>
        <row r="774">
          <cell r="DH774">
            <v>0</v>
          </cell>
          <cell r="DS774">
            <v>0</v>
          </cell>
          <cell r="DU774">
            <v>0</v>
          </cell>
          <cell r="EF774">
            <v>0</v>
          </cell>
        </row>
        <row r="775">
          <cell r="DH775">
            <v>0</v>
          </cell>
          <cell r="DS775">
            <v>0</v>
          </cell>
          <cell r="DU775">
            <v>0</v>
          </cell>
          <cell r="EF775">
            <v>0</v>
          </cell>
        </row>
        <row r="776">
          <cell r="DH776">
            <v>0</v>
          </cell>
          <cell r="DS776">
            <v>0</v>
          </cell>
          <cell r="DU776">
            <v>0</v>
          </cell>
          <cell r="EF776">
            <v>0</v>
          </cell>
        </row>
        <row r="777">
          <cell r="DH777">
            <v>0</v>
          </cell>
          <cell r="DS777">
            <v>0</v>
          </cell>
          <cell r="DU777">
            <v>0</v>
          </cell>
          <cell r="EF777">
            <v>0</v>
          </cell>
        </row>
        <row r="778">
          <cell r="DH778">
            <v>0</v>
          </cell>
          <cell r="DS778">
            <v>0</v>
          </cell>
          <cell r="DU778">
            <v>0</v>
          </cell>
          <cell r="EF778">
            <v>0</v>
          </cell>
        </row>
        <row r="779">
          <cell r="DH779">
            <v>0</v>
          </cell>
          <cell r="DS779">
            <v>0</v>
          </cell>
          <cell r="DU779">
            <v>0</v>
          </cell>
          <cell r="EF779">
            <v>0</v>
          </cell>
        </row>
        <row r="780">
          <cell r="DH780">
            <v>0</v>
          </cell>
          <cell r="DS780">
            <v>0</v>
          </cell>
          <cell r="DU780">
            <v>0</v>
          </cell>
          <cell r="EF780">
            <v>0</v>
          </cell>
        </row>
        <row r="781">
          <cell r="DH781">
            <v>0</v>
          </cell>
          <cell r="DS781">
            <v>0</v>
          </cell>
          <cell r="DU781">
            <v>0</v>
          </cell>
          <cell r="EF781">
            <v>0</v>
          </cell>
        </row>
        <row r="782">
          <cell r="DH782">
            <v>0</v>
          </cell>
          <cell r="DS782">
            <v>0</v>
          </cell>
          <cell r="DU782">
            <v>0</v>
          </cell>
          <cell r="EF782">
            <v>0</v>
          </cell>
        </row>
        <row r="783">
          <cell r="DH783">
            <v>0</v>
          </cell>
          <cell r="DS783">
            <v>0</v>
          </cell>
          <cell r="DU783">
            <v>0</v>
          </cell>
          <cell r="EF783">
            <v>0</v>
          </cell>
        </row>
        <row r="784">
          <cell r="DH784">
            <v>0</v>
          </cell>
          <cell r="DS784">
            <v>0</v>
          </cell>
          <cell r="DU784">
            <v>0</v>
          </cell>
          <cell r="EF784">
            <v>0</v>
          </cell>
        </row>
        <row r="785">
          <cell r="DH785">
            <v>0</v>
          </cell>
          <cell r="DS785">
            <v>0</v>
          </cell>
          <cell r="DU785">
            <v>0</v>
          </cell>
          <cell r="EF785">
            <v>0</v>
          </cell>
        </row>
        <row r="786">
          <cell r="DH786">
            <v>0</v>
          </cell>
          <cell r="DS786">
            <v>0</v>
          </cell>
          <cell r="DU786">
            <v>0</v>
          </cell>
          <cell r="EF786">
            <v>0</v>
          </cell>
        </row>
        <row r="787">
          <cell r="DH787">
            <v>0</v>
          </cell>
          <cell r="DS787">
            <v>0</v>
          </cell>
          <cell r="DU787">
            <v>0</v>
          </cell>
          <cell r="EF787">
            <v>0</v>
          </cell>
        </row>
        <row r="788">
          <cell r="DH788">
            <v>0</v>
          </cell>
          <cell r="DS788">
            <v>0</v>
          </cell>
          <cell r="DU788">
            <v>0</v>
          </cell>
          <cell r="EF788">
            <v>0</v>
          </cell>
        </row>
        <row r="789">
          <cell r="DH789">
            <v>0</v>
          </cell>
          <cell r="DS789">
            <v>0</v>
          </cell>
          <cell r="DU789">
            <v>0</v>
          </cell>
          <cell r="EF789">
            <v>0</v>
          </cell>
        </row>
        <row r="790">
          <cell r="DH790">
            <v>0</v>
          </cell>
          <cell r="DS790">
            <v>0</v>
          </cell>
          <cell r="DU790">
            <v>0</v>
          </cell>
          <cell r="EF790">
            <v>0</v>
          </cell>
        </row>
        <row r="791">
          <cell r="DH791">
            <v>0</v>
          </cell>
          <cell r="DS791">
            <v>0</v>
          </cell>
          <cell r="DU791">
            <v>0</v>
          </cell>
          <cell r="EF791">
            <v>0</v>
          </cell>
        </row>
        <row r="792">
          <cell r="DH792">
            <v>0</v>
          </cell>
          <cell r="DS792">
            <v>0</v>
          </cell>
          <cell r="DU792">
            <v>0</v>
          </cell>
          <cell r="EF792">
            <v>0</v>
          </cell>
        </row>
        <row r="793">
          <cell r="DH793">
            <v>0</v>
          </cell>
          <cell r="DS793">
            <v>0</v>
          </cell>
          <cell r="DU793">
            <v>0</v>
          </cell>
          <cell r="EF793">
            <v>0</v>
          </cell>
        </row>
        <row r="794">
          <cell r="DH794">
            <v>0</v>
          </cell>
          <cell r="DS794">
            <v>0</v>
          </cell>
          <cell r="DU794">
            <v>0</v>
          </cell>
          <cell r="EF794">
            <v>0</v>
          </cell>
        </row>
        <row r="795">
          <cell r="DH795">
            <v>0</v>
          </cell>
          <cell r="DS795">
            <v>0</v>
          </cell>
          <cell r="DU795">
            <v>0</v>
          </cell>
          <cell r="EF795">
            <v>0</v>
          </cell>
        </row>
        <row r="796">
          <cell r="DH796">
            <v>0</v>
          </cell>
          <cell r="DS796">
            <v>0</v>
          </cell>
          <cell r="DU796">
            <v>0</v>
          </cell>
          <cell r="EF796">
            <v>0</v>
          </cell>
        </row>
        <row r="797">
          <cell r="DH797">
            <v>0</v>
          </cell>
          <cell r="DS797">
            <v>0</v>
          </cell>
          <cell r="DU797">
            <v>0</v>
          </cell>
          <cell r="EF797">
            <v>0</v>
          </cell>
        </row>
        <row r="798">
          <cell r="DH798">
            <v>0</v>
          </cell>
          <cell r="DS798">
            <v>0</v>
          </cell>
          <cell r="DU798">
            <v>0</v>
          </cell>
          <cell r="EF798">
            <v>0</v>
          </cell>
        </row>
        <row r="799">
          <cell r="DH799">
            <v>0</v>
          </cell>
          <cell r="DS799">
            <v>0</v>
          </cell>
          <cell r="DU799">
            <v>0</v>
          </cell>
          <cell r="EF799">
            <v>0</v>
          </cell>
        </row>
        <row r="800">
          <cell r="DH800">
            <v>0</v>
          </cell>
          <cell r="DS800">
            <v>0</v>
          </cell>
          <cell r="DU800">
            <v>0</v>
          </cell>
          <cell r="EF800">
            <v>0</v>
          </cell>
        </row>
        <row r="801">
          <cell r="DH801">
            <v>0</v>
          </cell>
          <cell r="DS801">
            <v>0</v>
          </cell>
          <cell r="DU801">
            <v>0</v>
          </cell>
          <cell r="EF801">
            <v>0</v>
          </cell>
        </row>
        <row r="802">
          <cell r="DH802">
            <v>0</v>
          </cell>
          <cell r="DS802">
            <v>0</v>
          </cell>
          <cell r="DU802">
            <v>0</v>
          </cell>
          <cell r="EF802">
            <v>0</v>
          </cell>
        </row>
        <row r="803">
          <cell r="DH803">
            <v>0</v>
          </cell>
          <cell r="DS803">
            <v>0</v>
          </cell>
          <cell r="DU803">
            <v>0</v>
          </cell>
          <cell r="EF803">
            <v>0</v>
          </cell>
        </row>
        <row r="804">
          <cell r="DH804">
            <v>0</v>
          </cell>
          <cell r="DS804">
            <v>0</v>
          </cell>
          <cell r="DU804">
            <v>0</v>
          </cell>
          <cell r="EF804">
            <v>0</v>
          </cell>
        </row>
        <row r="805">
          <cell r="DH805">
            <v>0</v>
          </cell>
          <cell r="DS805">
            <v>0</v>
          </cell>
          <cell r="DU805">
            <v>0</v>
          </cell>
          <cell r="EF805">
            <v>0</v>
          </cell>
        </row>
        <row r="806">
          <cell r="DH806">
            <v>0</v>
          </cell>
          <cell r="DS806">
            <v>0</v>
          </cell>
          <cell r="DU806">
            <v>0</v>
          </cell>
          <cell r="EF806">
            <v>0</v>
          </cell>
        </row>
        <row r="807">
          <cell r="DH807">
            <v>0</v>
          </cell>
          <cell r="DS807">
            <v>0</v>
          </cell>
          <cell r="DU807">
            <v>0</v>
          </cell>
          <cell r="EF807">
            <v>0</v>
          </cell>
        </row>
        <row r="808">
          <cell r="DH808">
            <v>0</v>
          </cell>
          <cell r="DS808">
            <v>0</v>
          </cell>
          <cell r="DU808">
            <v>0</v>
          </cell>
          <cell r="EF808">
            <v>0</v>
          </cell>
        </row>
        <row r="809">
          <cell r="DH809">
            <v>0</v>
          </cell>
          <cell r="DS809">
            <v>0</v>
          </cell>
          <cell r="DU809">
            <v>0</v>
          </cell>
          <cell r="EF809">
            <v>0</v>
          </cell>
        </row>
        <row r="810">
          <cell r="DH810">
            <v>0</v>
          </cell>
          <cell r="DS810">
            <v>0</v>
          </cell>
          <cell r="DU810">
            <v>0</v>
          </cell>
          <cell r="EF810">
            <v>0</v>
          </cell>
        </row>
        <row r="811">
          <cell r="DH811">
            <v>0</v>
          </cell>
          <cell r="DS811">
            <v>0</v>
          </cell>
          <cell r="DU811">
            <v>0</v>
          </cell>
          <cell r="EF811">
            <v>0</v>
          </cell>
        </row>
        <row r="812">
          <cell r="DH812">
            <v>0</v>
          </cell>
          <cell r="DS812">
            <v>0</v>
          </cell>
          <cell r="DU812">
            <v>0</v>
          </cell>
          <cell r="EF812">
            <v>0</v>
          </cell>
        </row>
        <row r="813">
          <cell r="DH813">
            <v>0</v>
          </cell>
          <cell r="DS813">
            <v>0</v>
          </cell>
          <cell r="DU813">
            <v>0</v>
          </cell>
          <cell r="EF813">
            <v>0</v>
          </cell>
        </row>
        <row r="814">
          <cell r="DH814">
            <v>0</v>
          </cell>
          <cell r="DS814">
            <v>0</v>
          </cell>
          <cell r="DU814">
            <v>0</v>
          </cell>
          <cell r="EF814">
            <v>0</v>
          </cell>
        </row>
        <row r="815">
          <cell r="DH815">
            <v>0</v>
          </cell>
          <cell r="DS815">
            <v>0</v>
          </cell>
          <cell r="DU815">
            <v>0</v>
          </cell>
          <cell r="EF815">
            <v>0</v>
          </cell>
        </row>
        <row r="816">
          <cell r="DH816">
            <v>0</v>
          </cell>
          <cell r="DS816">
            <v>0</v>
          </cell>
          <cell r="DU816">
            <v>0</v>
          </cell>
          <cell r="EF816">
            <v>0</v>
          </cell>
        </row>
        <row r="817">
          <cell r="DH817">
            <v>0</v>
          </cell>
          <cell r="DS817">
            <v>0</v>
          </cell>
          <cell r="DU817">
            <v>0</v>
          </cell>
          <cell r="EF817">
            <v>0</v>
          </cell>
        </row>
        <row r="818">
          <cell r="DH818">
            <v>0</v>
          </cell>
          <cell r="DS818">
            <v>0</v>
          </cell>
          <cell r="DU818">
            <v>0</v>
          </cell>
          <cell r="EF818">
            <v>0</v>
          </cell>
        </row>
        <row r="819">
          <cell r="DH819">
            <v>0</v>
          </cell>
          <cell r="DS819">
            <v>0</v>
          </cell>
          <cell r="DU819">
            <v>0</v>
          </cell>
          <cell r="EF819">
            <v>0</v>
          </cell>
        </row>
        <row r="820">
          <cell r="DH820">
            <v>0</v>
          </cell>
          <cell r="DS820">
            <v>0</v>
          </cell>
          <cell r="DU820">
            <v>0</v>
          </cell>
          <cell r="EF820">
            <v>0</v>
          </cell>
        </row>
        <row r="821">
          <cell r="DH821">
            <v>0</v>
          </cell>
          <cell r="DS821">
            <v>0</v>
          </cell>
          <cell r="DU821">
            <v>0</v>
          </cell>
          <cell r="EF821">
            <v>0</v>
          </cell>
        </row>
        <row r="822">
          <cell r="DH822">
            <v>0</v>
          </cell>
          <cell r="DS822">
            <v>0</v>
          </cell>
          <cell r="DU822">
            <v>0</v>
          </cell>
          <cell r="EF822">
            <v>0</v>
          </cell>
        </row>
        <row r="823">
          <cell r="DH823">
            <v>0</v>
          </cell>
          <cell r="DS823">
            <v>0</v>
          </cell>
          <cell r="DU823">
            <v>0</v>
          </cell>
          <cell r="EF823">
            <v>0</v>
          </cell>
        </row>
        <row r="824">
          <cell r="DH824">
            <v>0</v>
          </cell>
          <cell r="DS824">
            <v>0</v>
          </cell>
          <cell r="DU824">
            <v>0</v>
          </cell>
          <cell r="EF824">
            <v>0</v>
          </cell>
        </row>
        <row r="825">
          <cell r="DH825">
            <v>0</v>
          </cell>
          <cell r="DS825">
            <v>0</v>
          </cell>
          <cell r="DU825">
            <v>0</v>
          </cell>
          <cell r="EF825">
            <v>0</v>
          </cell>
        </row>
        <row r="826">
          <cell r="DH826">
            <v>0</v>
          </cell>
          <cell r="DS826">
            <v>0</v>
          </cell>
          <cell r="DU826">
            <v>0</v>
          </cell>
          <cell r="EF826">
            <v>0</v>
          </cell>
        </row>
        <row r="827">
          <cell r="DH827">
            <v>0</v>
          </cell>
          <cell r="DS827">
            <v>0</v>
          </cell>
          <cell r="DU827">
            <v>0</v>
          </cell>
          <cell r="EF827">
            <v>0</v>
          </cell>
        </row>
        <row r="828">
          <cell r="DH828">
            <v>0</v>
          </cell>
          <cell r="DS828">
            <v>0</v>
          </cell>
          <cell r="DU828">
            <v>0</v>
          </cell>
          <cell r="EF828">
            <v>0</v>
          </cell>
        </row>
        <row r="829">
          <cell r="DH829">
            <v>0</v>
          </cell>
          <cell r="DS829">
            <v>0</v>
          </cell>
          <cell r="DU829">
            <v>0</v>
          </cell>
          <cell r="EF829">
            <v>0</v>
          </cell>
        </row>
        <row r="830">
          <cell r="DH830">
            <v>0</v>
          </cell>
          <cell r="DS830">
            <v>0</v>
          </cell>
          <cell r="DU830">
            <v>0</v>
          </cell>
          <cell r="EF830">
            <v>0</v>
          </cell>
        </row>
        <row r="831">
          <cell r="DH831">
            <v>0</v>
          </cell>
          <cell r="DS831">
            <v>0</v>
          </cell>
          <cell r="DU831">
            <v>0</v>
          </cell>
          <cell r="EF831">
            <v>0</v>
          </cell>
        </row>
        <row r="832">
          <cell r="DH832">
            <v>0</v>
          </cell>
          <cell r="DS832">
            <v>0</v>
          </cell>
          <cell r="DU832">
            <v>0</v>
          </cell>
          <cell r="EF832">
            <v>0</v>
          </cell>
        </row>
        <row r="833">
          <cell r="DH833">
            <v>0</v>
          </cell>
          <cell r="DS833">
            <v>0</v>
          </cell>
          <cell r="DU833">
            <v>0</v>
          </cell>
          <cell r="EF833">
            <v>0</v>
          </cell>
        </row>
        <row r="834">
          <cell r="DH834">
            <v>0</v>
          </cell>
          <cell r="DS834">
            <v>0</v>
          </cell>
          <cell r="DU834">
            <v>0</v>
          </cell>
          <cell r="EF834">
            <v>0</v>
          </cell>
        </row>
        <row r="835">
          <cell r="DH835">
            <v>0</v>
          </cell>
          <cell r="DS835">
            <v>0</v>
          </cell>
          <cell r="DU835">
            <v>0</v>
          </cell>
          <cell r="EF835">
            <v>0</v>
          </cell>
        </row>
        <row r="836">
          <cell r="DH836">
            <v>0</v>
          </cell>
          <cell r="DS836">
            <v>0</v>
          </cell>
          <cell r="DU836">
            <v>0</v>
          </cell>
          <cell r="EF836">
            <v>0</v>
          </cell>
        </row>
        <row r="837">
          <cell r="DH837">
            <v>0</v>
          </cell>
          <cell r="DS837">
            <v>0</v>
          </cell>
          <cell r="DU837">
            <v>0</v>
          </cell>
          <cell r="EF837">
            <v>0</v>
          </cell>
        </row>
        <row r="838">
          <cell r="DH838">
            <v>0</v>
          </cell>
          <cell r="DS838">
            <v>0</v>
          </cell>
          <cell r="DU838">
            <v>0</v>
          </cell>
          <cell r="EF838">
            <v>0</v>
          </cell>
        </row>
        <row r="839">
          <cell r="DH839">
            <v>0</v>
          </cell>
          <cell r="DS839">
            <v>0</v>
          </cell>
          <cell r="DU839">
            <v>0</v>
          </cell>
          <cell r="EF839">
            <v>0</v>
          </cell>
        </row>
        <row r="840">
          <cell r="DH840">
            <v>0</v>
          </cell>
          <cell r="DS840">
            <v>0</v>
          </cell>
          <cell r="DU840">
            <v>0</v>
          </cell>
          <cell r="EF840">
            <v>0</v>
          </cell>
        </row>
        <row r="841">
          <cell r="DH841">
            <v>0</v>
          </cell>
          <cell r="DS841">
            <v>0</v>
          </cell>
          <cell r="DU841">
            <v>0</v>
          </cell>
          <cell r="EF841">
            <v>0</v>
          </cell>
        </row>
        <row r="842">
          <cell r="DH842">
            <v>0</v>
          </cell>
          <cell r="DS842">
            <v>0</v>
          </cell>
          <cell r="DU842">
            <v>0</v>
          </cell>
          <cell r="EF842">
            <v>0</v>
          </cell>
        </row>
        <row r="843">
          <cell r="DH843">
            <v>0</v>
          </cell>
          <cell r="DS843">
            <v>0</v>
          </cell>
          <cell r="DU843">
            <v>0</v>
          </cell>
          <cell r="EF843">
            <v>0</v>
          </cell>
        </row>
        <row r="844">
          <cell r="DH844">
            <v>0</v>
          </cell>
          <cell r="DS844">
            <v>0</v>
          </cell>
          <cell r="DU844">
            <v>0</v>
          </cell>
          <cell r="EF844">
            <v>0</v>
          </cell>
        </row>
        <row r="845">
          <cell r="DH845">
            <v>0</v>
          </cell>
          <cell r="DS845">
            <v>0</v>
          </cell>
          <cell r="DU845">
            <v>0</v>
          </cell>
          <cell r="EF845">
            <v>0</v>
          </cell>
        </row>
        <row r="846">
          <cell r="DH846">
            <v>0</v>
          </cell>
          <cell r="DS846">
            <v>0</v>
          </cell>
          <cell r="DU846">
            <v>0</v>
          </cell>
          <cell r="EF846">
            <v>0</v>
          </cell>
        </row>
        <row r="847">
          <cell r="DH847">
            <v>0</v>
          </cell>
          <cell r="DS847">
            <v>0</v>
          </cell>
          <cell r="DU847">
            <v>0</v>
          </cell>
          <cell r="EF847">
            <v>0</v>
          </cell>
        </row>
        <row r="848">
          <cell r="DH848">
            <v>0</v>
          </cell>
          <cell r="DS848">
            <v>0</v>
          </cell>
          <cell r="DU848">
            <v>0</v>
          </cell>
          <cell r="EF848">
            <v>0</v>
          </cell>
        </row>
        <row r="849">
          <cell r="DH849">
            <v>0</v>
          </cell>
          <cell r="DS849">
            <v>0</v>
          </cell>
          <cell r="DU849">
            <v>0</v>
          </cell>
          <cell r="EF849">
            <v>0</v>
          </cell>
        </row>
        <row r="850">
          <cell r="DH850">
            <v>0</v>
          </cell>
          <cell r="DS850">
            <v>0</v>
          </cell>
          <cell r="DU850">
            <v>0</v>
          </cell>
          <cell r="EF850">
            <v>0</v>
          </cell>
        </row>
        <row r="851">
          <cell r="DH851">
            <v>0</v>
          </cell>
          <cell r="DS851">
            <v>0</v>
          </cell>
          <cell r="DU851">
            <v>0</v>
          </cell>
          <cell r="EF851">
            <v>0</v>
          </cell>
        </row>
        <row r="852">
          <cell r="DH852">
            <v>0</v>
          </cell>
          <cell r="DS852">
            <v>0</v>
          </cell>
          <cell r="DU852">
            <v>0</v>
          </cell>
          <cell r="EF852">
            <v>0</v>
          </cell>
        </row>
        <row r="853">
          <cell r="DH853">
            <v>0</v>
          </cell>
          <cell r="DS853">
            <v>0</v>
          </cell>
          <cell r="DU853">
            <v>0</v>
          </cell>
          <cell r="EF853">
            <v>0</v>
          </cell>
        </row>
        <row r="854">
          <cell r="DH854">
            <v>0</v>
          </cell>
          <cell r="DS854">
            <v>0</v>
          </cell>
          <cell r="DU854">
            <v>0</v>
          </cell>
          <cell r="EF854">
            <v>0</v>
          </cell>
        </row>
        <row r="855">
          <cell r="DH855">
            <v>0</v>
          </cell>
          <cell r="DS855">
            <v>0</v>
          </cell>
          <cell r="DU855">
            <v>0</v>
          </cell>
          <cell r="EF855">
            <v>0</v>
          </cell>
        </row>
        <row r="856">
          <cell r="DH856">
            <v>0</v>
          </cell>
          <cell r="DS856">
            <v>0</v>
          </cell>
          <cell r="DU856">
            <v>0</v>
          </cell>
          <cell r="EF856">
            <v>0</v>
          </cell>
        </row>
        <row r="857">
          <cell r="DH857">
            <v>0</v>
          </cell>
          <cell r="DS857">
            <v>0</v>
          </cell>
          <cell r="DU857">
            <v>0</v>
          </cell>
          <cell r="EF857">
            <v>0</v>
          </cell>
        </row>
        <row r="858">
          <cell r="DH858">
            <v>0</v>
          </cell>
          <cell r="DS858">
            <v>0</v>
          </cell>
          <cell r="DU858">
            <v>0</v>
          </cell>
          <cell r="EF858">
            <v>0</v>
          </cell>
        </row>
        <row r="859">
          <cell r="DH859">
            <v>0</v>
          </cell>
          <cell r="DS859">
            <v>0</v>
          </cell>
          <cell r="DU859">
            <v>0</v>
          </cell>
          <cell r="EF859">
            <v>0</v>
          </cell>
        </row>
        <row r="860">
          <cell r="DH860">
            <v>0</v>
          </cell>
          <cell r="DS860">
            <v>0</v>
          </cell>
          <cell r="DU860">
            <v>0</v>
          </cell>
          <cell r="EF860">
            <v>0</v>
          </cell>
        </row>
        <row r="861">
          <cell r="DH861">
            <v>0</v>
          </cell>
          <cell r="DS861">
            <v>0</v>
          </cell>
          <cell r="DU861">
            <v>0</v>
          </cell>
          <cell r="EF861">
            <v>0</v>
          </cell>
        </row>
        <row r="862">
          <cell r="DH862">
            <v>0</v>
          </cell>
          <cell r="DS862">
            <v>0</v>
          </cell>
          <cell r="DU862">
            <v>0</v>
          </cell>
          <cell r="EF862">
            <v>0</v>
          </cell>
        </row>
        <row r="863">
          <cell r="DH863">
            <v>0</v>
          </cell>
          <cell r="DS863">
            <v>0</v>
          </cell>
          <cell r="DU863">
            <v>0</v>
          </cell>
          <cell r="EF863">
            <v>0</v>
          </cell>
        </row>
        <row r="864">
          <cell r="DH864">
            <v>0</v>
          </cell>
          <cell r="DS864">
            <v>0</v>
          </cell>
          <cell r="DU864">
            <v>0</v>
          </cell>
          <cell r="EF864">
            <v>0</v>
          </cell>
        </row>
        <row r="865">
          <cell r="DH865">
            <v>0</v>
          </cell>
          <cell r="DS865">
            <v>0</v>
          </cell>
          <cell r="DU865">
            <v>0</v>
          </cell>
          <cell r="EF865">
            <v>0</v>
          </cell>
        </row>
        <row r="866">
          <cell r="DH866">
            <v>0</v>
          </cell>
          <cell r="DS866">
            <v>0</v>
          </cell>
          <cell r="DU866">
            <v>0</v>
          </cell>
          <cell r="EF866">
            <v>0</v>
          </cell>
        </row>
        <row r="867">
          <cell r="DH867">
            <v>0</v>
          </cell>
          <cell r="DS867">
            <v>0</v>
          </cell>
          <cell r="DU867">
            <v>0</v>
          </cell>
          <cell r="EF867">
            <v>0</v>
          </cell>
        </row>
        <row r="868">
          <cell r="DH868">
            <v>0</v>
          </cell>
          <cell r="DS868">
            <v>0</v>
          </cell>
          <cell r="DU868">
            <v>0</v>
          </cell>
          <cell r="EF868">
            <v>0</v>
          </cell>
        </row>
        <row r="869">
          <cell r="DH869">
            <v>0</v>
          </cell>
          <cell r="DS869">
            <v>0</v>
          </cell>
          <cell r="DU869">
            <v>0</v>
          </cell>
          <cell r="EF869">
            <v>0</v>
          </cell>
        </row>
        <row r="870">
          <cell r="DH870">
            <v>0</v>
          </cell>
          <cell r="DS870">
            <v>0</v>
          </cell>
          <cell r="DU870">
            <v>0</v>
          </cell>
          <cell r="EF870">
            <v>0</v>
          </cell>
        </row>
        <row r="871">
          <cell r="DH871">
            <v>0</v>
          </cell>
          <cell r="DS871">
            <v>0</v>
          </cell>
          <cell r="DU871">
            <v>0</v>
          </cell>
          <cell r="EF871">
            <v>0</v>
          </cell>
        </row>
        <row r="872">
          <cell r="DH872">
            <v>0</v>
          </cell>
          <cell r="DS872">
            <v>0</v>
          </cell>
          <cell r="DU872">
            <v>0</v>
          </cell>
          <cell r="EF872">
            <v>0</v>
          </cell>
        </row>
        <row r="873">
          <cell r="DH873">
            <v>0</v>
          </cell>
          <cell r="DS873">
            <v>0</v>
          </cell>
          <cell r="DU873">
            <v>0</v>
          </cell>
          <cell r="EF873">
            <v>0</v>
          </cell>
        </row>
        <row r="874">
          <cell r="DH874">
            <v>0</v>
          </cell>
          <cell r="DS874">
            <v>0</v>
          </cell>
          <cell r="DU874">
            <v>0</v>
          </cell>
          <cell r="EF874">
            <v>0</v>
          </cell>
        </row>
        <row r="875">
          <cell r="DH875">
            <v>0</v>
          </cell>
          <cell r="DS875">
            <v>0</v>
          </cell>
          <cell r="DU875">
            <v>0</v>
          </cell>
          <cell r="EF875">
            <v>0</v>
          </cell>
        </row>
        <row r="876">
          <cell r="DH876">
            <v>0</v>
          </cell>
          <cell r="DS876">
            <v>0</v>
          </cell>
          <cell r="DU876">
            <v>0</v>
          </cell>
          <cell r="EF876">
            <v>0</v>
          </cell>
        </row>
        <row r="877">
          <cell r="DH877">
            <v>0</v>
          </cell>
          <cell r="DS877">
            <v>0</v>
          </cell>
          <cell r="DU877">
            <v>0</v>
          </cell>
          <cell r="EF877">
            <v>0</v>
          </cell>
        </row>
        <row r="878">
          <cell r="DH878">
            <v>0</v>
          </cell>
          <cell r="DS878">
            <v>0</v>
          </cell>
          <cell r="DU878">
            <v>0</v>
          </cell>
          <cell r="EF878">
            <v>0</v>
          </cell>
        </row>
        <row r="879">
          <cell r="DH879">
            <v>0</v>
          </cell>
          <cell r="DS879">
            <v>0</v>
          </cell>
          <cell r="DU879">
            <v>0</v>
          </cell>
          <cell r="EF879">
            <v>0</v>
          </cell>
        </row>
        <row r="880">
          <cell r="DH880">
            <v>0</v>
          </cell>
          <cell r="DS880">
            <v>0</v>
          </cell>
          <cell r="DU880">
            <v>0</v>
          </cell>
          <cell r="EF880">
            <v>0</v>
          </cell>
        </row>
        <row r="881">
          <cell r="DH881">
            <v>0</v>
          </cell>
          <cell r="DS881">
            <v>0</v>
          </cell>
          <cell r="DU881">
            <v>0</v>
          </cell>
          <cell r="EF881">
            <v>0</v>
          </cell>
        </row>
        <row r="882">
          <cell r="DH882">
            <v>0</v>
          </cell>
          <cell r="DS882">
            <v>0</v>
          </cell>
          <cell r="DU882">
            <v>0</v>
          </cell>
          <cell r="EF882">
            <v>0</v>
          </cell>
        </row>
        <row r="883">
          <cell r="DH883">
            <v>0</v>
          </cell>
          <cell r="DS883">
            <v>0</v>
          </cell>
          <cell r="DU883">
            <v>0</v>
          </cell>
          <cell r="EF883">
            <v>0</v>
          </cell>
        </row>
        <row r="884">
          <cell r="DH884">
            <v>0</v>
          </cell>
          <cell r="DS884">
            <v>0</v>
          </cell>
          <cell r="DU884">
            <v>0</v>
          </cell>
          <cell r="EF884">
            <v>0</v>
          </cell>
        </row>
        <row r="885">
          <cell r="DH885">
            <v>0</v>
          </cell>
          <cell r="DS885">
            <v>0</v>
          </cell>
          <cell r="DU885">
            <v>0</v>
          </cell>
          <cell r="EF885">
            <v>0</v>
          </cell>
        </row>
        <row r="886">
          <cell r="DH886">
            <v>0</v>
          </cell>
          <cell r="DS886">
            <v>0</v>
          </cell>
          <cell r="DU886">
            <v>0</v>
          </cell>
          <cell r="EF886">
            <v>0</v>
          </cell>
        </row>
        <row r="887">
          <cell r="DH887">
            <v>0</v>
          </cell>
          <cell r="DS887">
            <v>0</v>
          </cell>
          <cell r="DU887">
            <v>0</v>
          </cell>
          <cell r="EF887">
            <v>0</v>
          </cell>
        </row>
        <row r="888">
          <cell r="DH888">
            <v>0</v>
          </cell>
          <cell r="DS888">
            <v>0</v>
          </cell>
          <cell r="DU888">
            <v>0</v>
          </cell>
          <cell r="EF888">
            <v>0</v>
          </cell>
        </row>
        <row r="889">
          <cell r="DH889">
            <v>0</v>
          </cell>
          <cell r="DS889">
            <v>0</v>
          </cell>
          <cell r="DU889">
            <v>0</v>
          </cell>
          <cell r="EF889">
            <v>0</v>
          </cell>
        </row>
        <row r="890">
          <cell r="DH890">
            <v>0</v>
          </cell>
          <cell r="DS890">
            <v>0</v>
          </cell>
          <cell r="DU890">
            <v>0</v>
          </cell>
          <cell r="EF890">
            <v>0</v>
          </cell>
        </row>
        <row r="891">
          <cell r="DH891">
            <v>0</v>
          </cell>
          <cell r="DS891">
            <v>0</v>
          </cell>
          <cell r="DU891">
            <v>0</v>
          </cell>
          <cell r="EF891">
            <v>0</v>
          </cell>
        </row>
        <row r="892">
          <cell r="DH892">
            <v>0</v>
          </cell>
          <cell r="DS892">
            <v>0</v>
          </cell>
          <cell r="DU892">
            <v>0</v>
          </cell>
          <cell r="EF892">
            <v>0</v>
          </cell>
        </row>
        <row r="893">
          <cell r="DH893">
            <v>0</v>
          </cell>
          <cell r="DS893">
            <v>0</v>
          </cell>
          <cell r="DU893">
            <v>0</v>
          </cell>
          <cell r="EF893">
            <v>0</v>
          </cell>
        </row>
        <row r="894">
          <cell r="DH894">
            <v>0</v>
          </cell>
          <cell r="DS894">
            <v>0</v>
          </cell>
          <cell r="DU894">
            <v>0</v>
          </cell>
          <cell r="EF894">
            <v>0</v>
          </cell>
        </row>
        <row r="895">
          <cell r="DH895">
            <v>0</v>
          </cell>
          <cell r="DS895">
            <v>0</v>
          </cell>
          <cell r="DU895">
            <v>0</v>
          </cell>
          <cell r="EF895">
            <v>0</v>
          </cell>
        </row>
        <row r="896">
          <cell r="DH896">
            <v>0</v>
          </cell>
          <cell r="DS896">
            <v>0</v>
          </cell>
          <cell r="DU896">
            <v>0</v>
          </cell>
          <cell r="EF896">
            <v>0</v>
          </cell>
        </row>
        <row r="897">
          <cell r="DH897">
            <v>0</v>
          </cell>
          <cell r="DS897">
            <v>0</v>
          </cell>
          <cell r="DU897">
            <v>0</v>
          </cell>
          <cell r="EF897">
            <v>0</v>
          </cell>
        </row>
        <row r="898">
          <cell r="DH898">
            <v>0</v>
          </cell>
          <cell r="DS898">
            <v>0</v>
          </cell>
          <cell r="DU898">
            <v>0</v>
          </cell>
          <cell r="EF898">
            <v>0</v>
          </cell>
        </row>
        <row r="899">
          <cell r="DH899">
            <v>0</v>
          </cell>
          <cell r="DS899">
            <v>0</v>
          </cell>
          <cell r="DU899">
            <v>0</v>
          </cell>
          <cell r="EF899">
            <v>0</v>
          </cell>
        </row>
        <row r="900">
          <cell r="DH900">
            <v>0</v>
          </cell>
          <cell r="DS900">
            <v>0</v>
          </cell>
          <cell r="DU900">
            <v>0</v>
          </cell>
          <cell r="EF900">
            <v>0</v>
          </cell>
        </row>
        <row r="901">
          <cell r="DH901">
            <v>0</v>
          </cell>
          <cell r="DS901">
            <v>0</v>
          </cell>
          <cell r="DU901">
            <v>0</v>
          </cell>
          <cell r="EF901">
            <v>0</v>
          </cell>
        </row>
        <row r="902">
          <cell r="DH902">
            <v>0</v>
          </cell>
          <cell r="DS902">
            <v>0</v>
          </cell>
          <cell r="DU902">
            <v>0</v>
          </cell>
          <cell r="EF902">
            <v>0</v>
          </cell>
        </row>
        <row r="903">
          <cell r="DH903">
            <v>0</v>
          </cell>
          <cell r="DS903">
            <v>0</v>
          </cell>
          <cell r="DU903">
            <v>0</v>
          </cell>
          <cell r="EF903">
            <v>0</v>
          </cell>
        </row>
        <row r="904">
          <cell r="DH904">
            <v>0</v>
          </cell>
          <cell r="DS904">
            <v>0</v>
          </cell>
          <cell r="DU904">
            <v>0</v>
          </cell>
          <cell r="EF904">
            <v>0</v>
          </cell>
        </row>
        <row r="905">
          <cell r="DH905">
            <v>0</v>
          </cell>
          <cell r="DS905">
            <v>0</v>
          </cell>
          <cell r="DU905">
            <v>0</v>
          </cell>
          <cell r="EF905">
            <v>0</v>
          </cell>
        </row>
        <row r="906">
          <cell r="DH906">
            <v>0</v>
          </cell>
          <cell r="DS906">
            <v>0</v>
          </cell>
          <cell r="DU906">
            <v>0</v>
          </cell>
          <cell r="EF906">
            <v>0</v>
          </cell>
        </row>
        <row r="907">
          <cell r="DH907">
            <v>0</v>
          </cell>
          <cell r="DS907">
            <v>0</v>
          </cell>
          <cell r="DU907">
            <v>0</v>
          </cell>
          <cell r="EF907">
            <v>0</v>
          </cell>
        </row>
        <row r="908">
          <cell r="DH908">
            <v>0</v>
          </cell>
          <cell r="DS908">
            <v>0</v>
          </cell>
          <cell r="DU908">
            <v>0</v>
          </cell>
          <cell r="EF908">
            <v>0</v>
          </cell>
        </row>
        <row r="909">
          <cell r="DH909">
            <v>0</v>
          </cell>
          <cell r="DS909">
            <v>0</v>
          </cell>
          <cell r="DU909">
            <v>0</v>
          </cell>
          <cell r="EF909">
            <v>0</v>
          </cell>
        </row>
        <row r="910">
          <cell r="DH910">
            <v>0</v>
          </cell>
          <cell r="DS910">
            <v>0</v>
          </cell>
          <cell r="DU910">
            <v>0</v>
          </cell>
          <cell r="EF910">
            <v>0</v>
          </cell>
        </row>
        <row r="911">
          <cell r="DH911">
            <v>0</v>
          </cell>
          <cell r="DS911">
            <v>0</v>
          </cell>
          <cell r="DU911">
            <v>0</v>
          </cell>
          <cell r="EF911">
            <v>0</v>
          </cell>
        </row>
        <row r="912">
          <cell r="DH912">
            <v>0</v>
          </cell>
          <cell r="DS912">
            <v>0</v>
          </cell>
          <cell r="DU912">
            <v>0</v>
          </cell>
          <cell r="EF912">
            <v>0</v>
          </cell>
        </row>
        <row r="913">
          <cell r="DH913">
            <v>0</v>
          </cell>
          <cell r="DS913">
            <v>0</v>
          </cell>
          <cell r="DU913">
            <v>0</v>
          </cell>
          <cell r="EF913">
            <v>0</v>
          </cell>
        </row>
        <row r="914">
          <cell r="DH914">
            <v>0</v>
          </cell>
          <cell r="DS914">
            <v>0</v>
          </cell>
          <cell r="DU914">
            <v>0</v>
          </cell>
          <cell r="EF914">
            <v>0</v>
          </cell>
        </row>
        <row r="915">
          <cell r="DH915">
            <v>0</v>
          </cell>
          <cell r="DS915">
            <v>0</v>
          </cell>
          <cell r="DU915">
            <v>0</v>
          </cell>
          <cell r="EF915">
            <v>0</v>
          </cell>
        </row>
        <row r="916">
          <cell r="DH916">
            <v>0</v>
          </cell>
          <cell r="DS916">
            <v>0</v>
          </cell>
          <cell r="DU916">
            <v>0</v>
          </cell>
          <cell r="EF916">
            <v>0</v>
          </cell>
        </row>
        <row r="917">
          <cell r="DH917">
            <v>0</v>
          </cell>
          <cell r="DS917">
            <v>0</v>
          </cell>
          <cell r="DU917">
            <v>0</v>
          </cell>
          <cell r="EF917">
            <v>0</v>
          </cell>
        </row>
        <row r="918">
          <cell r="DH918">
            <v>0</v>
          </cell>
          <cell r="DS918">
            <v>0</v>
          </cell>
          <cell r="DU918">
            <v>0</v>
          </cell>
          <cell r="EF918">
            <v>0</v>
          </cell>
        </row>
        <row r="919">
          <cell r="DH919">
            <v>0</v>
          </cell>
          <cell r="DS919">
            <v>0</v>
          </cell>
          <cell r="DU919">
            <v>0</v>
          </cell>
          <cell r="EF919">
            <v>0</v>
          </cell>
        </row>
        <row r="920">
          <cell r="DH920">
            <v>0</v>
          </cell>
          <cell r="DS920">
            <v>0</v>
          </cell>
          <cell r="DU920">
            <v>0</v>
          </cell>
          <cell r="EF920">
            <v>0</v>
          </cell>
        </row>
        <row r="921">
          <cell r="DH921">
            <v>0</v>
          </cell>
          <cell r="DS921">
            <v>0</v>
          </cell>
          <cell r="DU921">
            <v>0</v>
          </cell>
          <cell r="EF921">
            <v>0</v>
          </cell>
        </row>
        <row r="922">
          <cell r="DH922">
            <v>0</v>
          </cell>
          <cell r="DS922">
            <v>0</v>
          </cell>
          <cell r="DU922">
            <v>0</v>
          </cell>
          <cell r="EF922">
            <v>0</v>
          </cell>
        </row>
        <row r="923">
          <cell r="DH923">
            <v>0</v>
          </cell>
          <cell r="DS923">
            <v>0</v>
          </cell>
          <cell r="DU923">
            <v>0</v>
          </cell>
          <cell r="EF923">
            <v>0</v>
          </cell>
        </row>
        <row r="924">
          <cell r="DH924">
            <v>0</v>
          </cell>
          <cell r="DS924">
            <v>0</v>
          </cell>
          <cell r="DU924">
            <v>0</v>
          </cell>
          <cell r="EF924">
            <v>0</v>
          </cell>
        </row>
        <row r="925">
          <cell r="DH925">
            <v>0</v>
          </cell>
          <cell r="DS925">
            <v>0</v>
          </cell>
          <cell r="DU925">
            <v>0</v>
          </cell>
          <cell r="EF925">
            <v>0</v>
          </cell>
        </row>
        <row r="926">
          <cell r="DH926">
            <v>0</v>
          </cell>
          <cell r="DS926">
            <v>0</v>
          </cell>
          <cell r="DU926">
            <v>0</v>
          </cell>
          <cell r="EF926">
            <v>0</v>
          </cell>
        </row>
        <row r="927">
          <cell r="DH927">
            <v>0</v>
          </cell>
          <cell r="DS927">
            <v>0</v>
          </cell>
          <cell r="DU927">
            <v>0</v>
          </cell>
          <cell r="EF927">
            <v>0</v>
          </cell>
        </row>
        <row r="928">
          <cell r="DH928">
            <v>0</v>
          </cell>
          <cell r="DS928">
            <v>0</v>
          </cell>
          <cell r="DU928">
            <v>0</v>
          </cell>
          <cell r="EF928">
            <v>0</v>
          </cell>
        </row>
        <row r="929">
          <cell r="DH929">
            <v>0</v>
          </cell>
          <cell r="DS929">
            <v>0</v>
          </cell>
          <cell r="DU929">
            <v>0</v>
          </cell>
          <cell r="EF929">
            <v>0</v>
          </cell>
        </row>
        <row r="930">
          <cell r="DH930">
            <v>0</v>
          </cell>
          <cell r="DS930">
            <v>0</v>
          </cell>
          <cell r="DU930">
            <v>0</v>
          </cell>
          <cell r="EF930">
            <v>0</v>
          </cell>
        </row>
        <row r="931">
          <cell r="DH931">
            <v>0</v>
          </cell>
          <cell r="DS931">
            <v>0</v>
          </cell>
          <cell r="DU931">
            <v>0</v>
          </cell>
          <cell r="EF931">
            <v>0</v>
          </cell>
        </row>
        <row r="932">
          <cell r="DH932">
            <v>0</v>
          </cell>
          <cell r="DS932">
            <v>0</v>
          </cell>
          <cell r="DU932">
            <v>0</v>
          </cell>
          <cell r="EF932">
            <v>0</v>
          </cell>
        </row>
        <row r="933">
          <cell r="DH933">
            <v>0</v>
          </cell>
          <cell r="DS933">
            <v>0</v>
          </cell>
          <cell r="DU933">
            <v>0</v>
          </cell>
          <cell r="EF933">
            <v>0</v>
          </cell>
        </row>
        <row r="934">
          <cell r="DH934">
            <v>0</v>
          </cell>
          <cell r="DS934">
            <v>0</v>
          </cell>
          <cell r="DU934">
            <v>0</v>
          </cell>
          <cell r="EF934">
            <v>0</v>
          </cell>
        </row>
        <row r="935">
          <cell r="DH935">
            <v>0</v>
          </cell>
          <cell r="DS935">
            <v>0</v>
          </cell>
          <cell r="DU935">
            <v>0</v>
          </cell>
          <cell r="EF935">
            <v>0</v>
          </cell>
        </row>
        <row r="936">
          <cell r="DH936">
            <v>0</v>
          </cell>
          <cell r="DS936">
            <v>0</v>
          </cell>
          <cell r="DU936">
            <v>0</v>
          </cell>
          <cell r="EF936">
            <v>0</v>
          </cell>
        </row>
        <row r="937">
          <cell r="DH937">
            <v>0</v>
          </cell>
          <cell r="DS937">
            <v>0</v>
          </cell>
          <cell r="DU937">
            <v>0</v>
          </cell>
          <cell r="EF937">
            <v>0</v>
          </cell>
        </row>
        <row r="938">
          <cell r="DH938">
            <v>0</v>
          </cell>
          <cell r="DS938">
            <v>0</v>
          </cell>
          <cell r="DU938">
            <v>0</v>
          </cell>
          <cell r="EF938">
            <v>0</v>
          </cell>
        </row>
        <row r="939">
          <cell r="DH939">
            <v>0</v>
          </cell>
          <cell r="DS939">
            <v>0</v>
          </cell>
          <cell r="DU939">
            <v>0</v>
          </cell>
          <cell r="EF939">
            <v>0</v>
          </cell>
        </row>
        <row r="940">
          <cell r="DH940">
            <v>0</v>
          </cell>
          <cell r="DS940">
            <v>0</v>
          </cell>
          <cell r="DU940">
            <v>0</v>
          </cell>
          <cell r="EF940">
            <v>0</v>
          </cell>
        </row>
        <row r="941">
          <cell r="DH941">
            <v>0</v>
          </cell>
          <cell r="DS941">
            <v>0</v>
          </cell>
          <cell r="DU941">
            <v>0</v>
          </cell>
          <cell r="EF941">
            <v>0</v>
          </cell>
        </row>
        <row r="942">
          <cell r="DH942">
            <v>0</v>
          </cell>
          <cell r="DS942">
            <v>0</v>
          </cell>
          <cell r="DU942">
            <v>0</v>
          </cell>
          <cell r="EF942">
            <v>0</v>
          </cell>
        </row>
        <row r="943">
          <cell r="DH943">
            <v>0</v>
          </cell>
          <cell r="DS943">
            <v>0</v>
          </cell>
          <cell r="DU943">
            <v>0</v>
          </cell>
          <cell r="EF943">
            <v>0</v>
          </cell>
        </row>
        <row r="944">
          <cell r="DH944">
            <v>0</v>
          </cell>
          <cell r="DS944">
            <v>0</v>
          </cell>
          <cell r="DU944">
            <v>0</v>
          </cell>
          <cell r="EF944">
            <v>0</v>
          </cell>
        </row>
        <row r="945">
          <cell r="DH945">
            <v>0</v>
          </cell>
          <cell r="DS945">
            <v>0</v>
          </cell>
          <cell r="DU945">
            <v>0</v>
          </cell>
          <cell r="EF945">
            <v>0</v>
          </cell>
        </row>
        <row r="946">
          <cell r="DH946">
            <v>0</v>
          </cell>
          <cell r="DS946">
            <v>0</v>
          </cell>
          <cell r="DU946">
            <v>0</v>
          </cell>
          <cell r="EF946">
            <v>0</v>
          </cell>
        </row>
        <row r="947">
          <cell r="DH947">
            <v>0</v>
          </cell>
          <cell r="DS947">
            <v>0</v>
          </cell>
          <cell r="DU947">
            <v>0</v>
          </cell>
          <cell r="EF947">
            <v>0</v>
          </cell>
        </row>
        <row r="948">
          <cell r="DH948">
            <v>0</v>
          </cell>
          <cell r="DS948">
            <v>0</v>
          </cell>
          <cell r="DU948">
            <v>0</v>
          </cell>
          <cell r="EF948">
            <v>0</v>
          </cell>
        </row>
        <row r="949">
          <cell r="DH949">
            <v>0</v>
          </cell>
          <cell r="DS949">
            <v>0</v>
          </cell>
          <cell r="DU949">
            <v>0</v>
          </cell>
          <cell r="EF949">
            <v>0</v>
          </cell>
        </row>
        <row r="950">
          <cell r="DH950">
            <v>0</v>
          </cell>
          <cell r="DS950">
            <v>0</v>
          </cell>
          <cell r="DU950">
            <v>0</v>
          </cell>
          <cell r="EF950">
            <v>0</v>
          </cell>
        </row>
        <row r="951">
          <cell r="DH951">
            <v>0</v>
          </cell>
          <cell r="DS951">
            <v>0</v>
          </cell>
          <cell r="DU951">
            <v>0</v>
          </cell>
          <cell r="EF951">
            <v>0</v>
          </cell>
        </row>
        <row r="952">
          <cell r="DH952">
            <v>0</v>
          </cell>
          <cell r="DS952">
            <v>0</v>
          </cell>
          <cell r="DU952">
            <v>0</v>
          </cell>
          <cell r="EF952">
            <v>0</v>
          </cell>
        </row>
        <row r="953">
          <cell r="DH953">
            <v>0</v>
          </cell>
          <cell r="DS953">
            <v>0</v>
          </cell>
          <cell r="DU953">
            <v>0</v>
          </cell>
          <cell r="EF953">
            <v>0</v>
          </cell>
        </row>
        <row r="954">
          <cell r="DH954">
            <v>0</v>
          </cell>
          <cell r="DS954">
            <v>0</v>
          </cell>
          <cell r="DU954">
            <v>0</v>
          </cell>
          <cell r="EF954">
            <v>0</v>
          </cell>
        </row>
        <row r="955">
          <cell r="DH955">
            <v>0</v>
          </cell>
          <cell r="DS955">
            <v>0</v>
          </cell>
          <cell r="DU955">
            <v>0</v>
          </cell>
          <cell r="EF955">
            <v>0</v>
          </cell>
        </row>
        <row r="956">
          <cell r="DH956">
            <v>0</v>
          </cell>
          <cell r="DS956">
            <v>0</v>
          </cell>
          <cell r="DU956">
            <v>0</v>
          </cell>
          <cell r="EF956">
            <v>0</v>
          </cell>
        </row>
        <row r="957">
          <cell r="DH957">
            <v>0</v>
          </cell>
          <cell r="DS957">
            <v>0</v>
          </cell>
          <cell r="DU957">
            <v>0</v>
          </cell>
          <cell r="EF957">
            <v>0</v>
          </cell>
        </row>
        <row r="958">
          <cell r="DH958">
            <v>0</v>
          </cell>
          <cell r="DS958">
            <v>0</v>
          </cell>
          <cell r="DU958">
            <v>0</v>
          </cell>
          <cell r="EF958">
            <v>0</v>
          </cell>
        </row>
        <row r="959">
          <cell r="DH959">
            <v>0</v>
          </cell>
          <cell r="DS959">
            <v>0</v>
          </cell>
          <cell r="DU959">
            <v>0</v>
          </cell>
          <cell r="EF959">
            <v>0</v>
          </cell>
        </row>
        <row r="960">
          <cell r="DH960">
            <v>0</v>
          </cell>
          <cell r="DS960">
            <v>0</v>
          </cell>
          <cell r="DU960">
            <v>0</v>
          </cell>
          <cell r="EF960">
            <v>0</v>
          </cell>
        </row>
        <row r="961">
          <cell r="DH961">
            <v>0</v>
          </cell>
          <cell r="DS961">
            <v>0</v>
          </cell>
          <cell r="DU961">
            <v>0</v>
          </cell>
          <cell r="EF961">
            <v>0</v>
          </cell>
        </row>
        <row r="962">
          <cell r="DH962">
            <v>0</v>
          </cell>
          <cell r="DS962">
            <v>0</v>
          </cell>
          <cell r="DU962">
            <v>0</v>
          </cell>
          <cell r="EF962">
            <v>0</v>
          </cell>
        </row>
        <row r="963">
          <cell r="DH963">
            <v>0</v>
          </cell>
          <cell r="DS963">
            <v>0</v>
          </cell>
          <cell r="DU963">
            <v>0</v>
          </cell>
          <cell r="EF963">
            <v>0</v>
          </cell>
        </row>
        <row r="964">
          <cell r="DH964">
            <v>0</v>
          </cell>
          <cell r="DS964">
            <v>0</v>
          </cell>
          <cell r="DU964">
            <v>0</v>
          </cell>
          <cell r="EF964">
            <v>0</v>
          </cell>
        </row>
        <row r="965">
          <cell r="DH965">
            <v>0</v>
          </cell>
          <cell r="DS965">
            <v>0</v>
          </cell>
          <cell r="DU965">
            <v>0</v>
          </cell>
          <cell r="EF965">
            <v>0</v>
          </cell>
        </row>
        <row r="966">
          <cell r="DH966">
            <v>0</v>
          </cell>
          <cell r="DS966">
            <v>0</v>
          </cell>
          <cell r="DU966">
            <v>0</v>
          </cell>
          <cell r="EF966">
            <v>0</v>
          </cell>
        </row>
        <row r="967">
          <cell r="DH967">
            <v>0</v>
          </cell>
          <cell r="DS967">
            <v>0</v>
          </cell>
          <cell r="DU967">
            <v>0</v>
          </cell>
          <cell r="EF967">
            <v>0</v>
          </cell>
        </row>
        <row r="968">
          <cell r="DH968">
            <v>0</v>
          </cell>
          <cell r="DS968">
            <v>0</v>
          </cell>
          <cell r="DU968">
            <v>0</v>
          </cell>
          <cell r="EF968">
            <v>0</v>
          </cell>
        </row>
        <row r="969">
          <cell r="DH969">
            <v>0</v>
          </cell>
          <cell r="DS969">
            <v>0</v>
          </cell>
          <cell r="DU969">
            <v>0</v>
          </cell>
          <cell r="EF969">
            <v>0</v>
          </cell>
        </row>
        <row r="970">
          <cell r="DH970">
            <v>0</v>
          </cell>
          <cell r="DS970">
            <v>0</v>
          </cell>
          <cell r="DU970">
            <v>0</v>
          </cell>
          <cell r="EF970">
            <v>0</v>
          </cell>
        </row>
        <row r="971">
          <cell r="DH971">
            <v>0</v>
          </cell>
          <cell r="DS971">
            <v>0</v>
          </cell>
          <cell r="DU971">
            <v>0</v>
          </cell>
          <cell r="EF971">
            <v>0</v>
          </cell>
        </row>
        <row r="972">
          <cell r="DH972">
            <v>0</v>
          </cell>
          <cell r="DS972">
            <v>0</v>
          </cell>
          <cell r="DU972">
            <v>0</v>
          </cell>
          <cell r="EF972">
            <v>0</v>
          </cell>
        </row>
        <row r="973">
          <cell r="DH973">
            <v>0</v>
          </cell>
          <cell r="DS973">
            <v>0</v>
          </cell>
          <cell r="DU973">
            <v>0</v>
          </cell>
          <cell r="EF973">
            <v>0</v>
          </cell>
        </row>
        <row r="974">
          <cell r="DH974">
            <v>0</v>
          </cell>
          <cell r="DS974">
            <v>0</v>
          </cell>
          <cell r="DU974">
            <v>0</v>
          </cell>
          <cell r="EF974">
            <v>0</v>
          </cell>
        </row>
        <row r="975">
          <cell r="DH975">
            <v>0</v>
          </cell>
          <cell r="DS975">
            <v>0</v>
          </cell>
          <cell r="DU975">
            <v>0</v>
          </cell>
          <cell r="EF975">
            <v>0</v>
          </cell>
        </row>
        <row r="976">
          <cell r="DH976">
            <v>0</v>
          </cell>
          <cell r="DS976">
            <v>0</v>
          </cell>
          <cell r="DU976">
            <v>0</v>
          </cell>
          <cell r="EF976">
            <v>0</v>
          </cell>
        </row>
        <row r="977">
          <cell r="DH977">
            <v>0</v>
          </cell>
          <cell r="DS977">
            <v>0</v>
          </cell>
          <cell r="DU977">
            <v>0</v>
          </cell>
          <cell r="EF977">
            <v>0</v>
          </cell>
        </row>
        <row r="978">
          <cell r="DH978">
            <v>0</v>
          </cell>
          <cell r="DS978">
            <v>0</v>
          </cell>
          <cell r="DU978">
            <v>0</v>
          </cell>
          <cell r="EF978">
            <v>0</v>
          </cell>
        </row>
        <row r="979">
          <cell r="DH979">
            <v>0</v>
          </cell>
          <cell r="DS979">
            <v>0</v>
          </cell>
          <cell r="DU979">
            <v>0</v>
          </cell>
          <cell r="EF979">
            <v>0</v>
          </cell>
        </row>
        <row r="980">
          <cell r="DH980">
            <v>0</v>
          </cell>
          <cell r="DS980">
            <v>0</v>
          </cell>
          <cell r="DU980">
            <v>0</v>
          </cell>
          <cell r="EF980">
            <v>0</v>
          </cell>
        </row>
        <row r="981">
          <cell r="DH981">
            <v>0</v>
          </cell>
          <cell r="DS981">
            <v>0</v>
          </cell>
          <cell r="DU981">
            <v>0</v>
          </cell>
          <cell r="EF981">
            <v>0</v>
          </cell>
        </row>
        <row r="982">
          <cell r="DH982">
            <v>0</v>
          </cell>
          <cell r="DS982">
            <v>0</v>
          </cell>
          <cell r="DU982">
            <v>0</v>
          </cell>
          <cell r="EF982">
            <v>0</v>
          </cell>
        </row>
        <row r="983">
          <cell r="DH983">
            <v>0</v>
          </cell>
          <cell r="DS983">
            <v>0</v>
          </cell>
          <cell r="DU983">
            <v>0</v>
          </cell>
          <cell r="EF983">
            <v>0</v>
          </cell>
        </row>
        <row r="984">
          <cell r="DH984">
            <v>0</v>
          </cell>
          <cell r="DS984">
            <v>0</v>
          </cell>
          <cell r="DU984">
            <v>0</v>
          </cell>
          <cell r="EF984">
            <v>0</v>
          </cell>
        </row>
        <row r="985">
          <cell r="DH985">
            <v>0</v>
          </cell>
          <cell r="DS985">
            <v>0</v>
          </cell>
          <cell r="DU985">
            <v>0</v>
          </cell>
          <cell r="EF985">
            <v>0</v>
          </cell>
        </row>
        <row r="986">
          <cell r="DH986">
            <v>0</v>
          </cell>
          <cell r="DS986">
            <v>0</v>
          </cell>
          <cell r="DU986">
            <v>0</v>
          </cell>
          <cell r="EF986">
            <v>0</v>
          </cell>
        </row>
        <row r="987">
          <cell r="DH987">
            <v>0</v>
          </cell>
          <cell r="DS987">
            <v>0</v>
          </cell>
          <cell r="DU987">
            <v>0</v>
          </cell>
          <cell r="EF987">
            <v>0</v>
          </cell>
        </row>
        <row r="988">
          <cell r="DH988">
            <v>0</v>
          </cell>
          <cell r="DS988">
            <v>0</v>
          </cell>
          <cell r="DU988">
            <v>0</v>
          </cell>
          <cell r="EF988">
            <v>0</v>
          </cell>
        </row>
        <row r="989">
          <cell r="DH989">
            <v>0</v>
          </cell>
          <cell r="DS989">
            <v>0</v>
          </cell>
          <cell r="DU989">
            <v>0</v>
          </cell>
          <cell r="EF989">
            <v>0</v>
          </cell>
        </row>
        <row r="990">
          <cell r="DH990">
            <v>0</v>
          </cell>
          <cell r="DS990">
            <v>0</v>
          </cell>
          <cell r="DU990">
            <v>0</v>
          </cell>
          <cell r="EF990">
            <v>0</v>
          </cell>
        </row>
        <row r="991">
          <cell r="DH991">
            <v>0</v>
          </cell>
          <cell r="DS991">
            <v>0</v>
          </cell>
          <cell r="DU991">
            <v>0</v>
          </cell>
          <cell r="EF991">
            <v>0</v>
          </cell>
        </row>
        <row r="992">
          <cell r="DH992">
            <v>0</v>
          </cell>
          <cell r="DS992">
            <v>0</v>
          </cell>
          <cell r="DU992">
            <v>0</v>
          </cell>
          <cell r="EF992">
            <v>0</v>
          </cell>
        </row>
        <row r="993">
          <cell r="DH993">
            <v>0</v>
          </cell>
          <cell r="DS993">
            <v>0</v>
          </cell>
          <cell r="DU993">
            <v>0</v>
          </cell>
          <cell r="EF993">
            <v>0</v>
          </cell>
        </row>
        <row r="994">
          <cell r="DH994">
            <v>0</v>
          </cell>
          <cell r="DS994">
            <v>0</v>
          </cell>
          <cell r="DU994">
            <v>0</v>
          </cell>
          <cell r="EF994">
            <v>0</v>
          </cell>
        </row>
        <row r="995">
          <cell r="DH995">
            <v>0</v>
          </cell>
          <cell r="DS995">
            <v>0</v>
          </cell>
          <cell r="DU995">
            <v>0</v>
          </cell>
          <cell r="EF995">
            <v>0</v>
          </cell>
        </row>
        <row r="996">
          <cell r="DH996">
            <v>0</v>
          </cell>
          <cell r="DS996">
            <v>0</v>
          </cell>
          <cell r="DU996">
            <v>0</v>
          </cell>
          <cell r="EF996">
            <v>0</v>
          </cell>
        </row>
        <row r="997">
          <cell r="DH997">
            <v>0</v>
          </cell>
          <cell r="DS997">
            <v>0</v>
          </cell>
          <cell r="DU997">
            <v>0</v>
          </cell>
          <cell r="EF997">
            <v>0</v>
          </cell>
        </row>
        <row r="998">
          <cell r="DH998">
            <v>0</v>
          </cell>
          <cell r="DS998">
            <v>0</v>
          </cell>
          <cell r="DU998">
            <v>0</v>
          </cell>
          <cell r="EF998">
            <v>0</v>
          </cell>
        </row>
        <row r="999">
          <cell r="DH999">
            <v>0</v>
          </cell>
          <cell r="DS999">
            <v>0</v>
          </cell>
          <cell r="DU999">
            <v>0</v>
          </cell>
          <cell r="EF999">
            <v>0</v>
          </cell>
        </row>
        <row r="1000">
          <cell r="DH1000">
            <v>0</v>
          </cell>
          <cell r="DS1000">
            <v>0</v>
          </cell>
          <cell r="DU1000">
            <v>0</v>
          </cell>
          <cell r="EF1000">
            <v>0</v>
          </cell>
        </row>
        <row r="1001">
          <cell r="DH1001">
            <v>0</v>
          </cell>
          <cell r="DS1001">
            <v>0</v>
          </cell>
          <cell r="DU1001">
            <v>0</v>
          </cell>
          <cell r="EF1001">
            <v>0</v>
          </cell>
        </row>
        <row r="1002">
          <cell r="DH1002">
            <v>0</v>
          </cell>
          <cell r="DS1002">
            <v>0</v>
          </cell>
          <cell r="DU1002">
            <v>0</v>
          </cell>
          <cell r="EF1002">
            <v>0</v>
          </cell>
        </row>
        <row r="1003">
          <cell r="DH1003">
            <v>0</v>
          </cell>
          <cell r="DS1003">
            <v>0</v>
          </cell>
          <cell r="DU1003">
            <v>0</v>
          </cell>
          <cell r="EF1003">
            <v>0</v>
          </cell>
        </row>
        <row r="1004">
          <cell r="DH1004">
            <v>0</v>
          </cell>
          <cell r="DS1004">
            <v>0</v>
          </cell>
          <cell r="DU1004">
            <v>0</v>
          </cell>
          <cell r="EF1004">
            <v>0</v>
          </cell>
        </row>
        <row r="1005">
          <cell r="DH1005">
            <v>0</v>
          </cell>
          <cell r="DS1005">
            <v>0</v>
          </cell>
          <cell r="DU1005">
            <v>0</v>
          </cell>
          <cell r="EF1005">
            <v>0</v>
          </cell>
        </row>
        <row r="1006">
          <cell r="DH1006">
            <v>0</v>
          </cell>
          <cell r="DS1006">
            <v>0</v>
          </cell>
          <cell r="DU1006">
            <v>0</v>
          </cell>
          <cell r="EF1006">
            <v>0</v>
          </cell>
        </row>
        <row r="1007">
          <cell r="DH1007">
            <v>0</v>
          </cell>
          <cell r="DS1007">
            <v>0</v>
          </cell>
          <cell r="DU1007">
            <v>0</v>
          </cell>
          <cell r="EF1007">
            <v>0</v>
          </cell>
        </row>
        <row r="1008">
          <cell r="DH1008">
            <v>0</v>
          </cell>
          <cell r="DS1008">
            <v>0</v>
          </cell>
          <cell r="DU1008">
            <v>0</v>
          </cell>
          <cell r="EF1008">
            <v>0</v>
          </cell>
        </row>
        <row r="1009">
          <cell r="DH1009">
            <v>0</v>
          </cell>
          <cell r="DS1009">
            <v>0</v>
          </cell>
          <cell r="DU1009">
            <v>0</v>
          </cell>
          <cell r="EF1009">
            <v>0</v>
          </cell>
        </row>
        <row r="1010">
          <cell r="DH1010">
            <v>0</v>
          </cell>
          <cell r="DS1010">
            <v>0</v>
          </cell>
          <cell r="DU1010">
            <v>0</v>
          </cell>
          <cell r="EF1010">
            <v>0</v>
          </cell>
        </row>
        <row r="1011">
          <cell r="DH1011">
            <v>0</v>
          </cell>
          <cell r="DS1011">
            <v>0</v>
          </cell>
          <cell r="DU1011">
            <v>0</v>
          </cell>
          <cell r="EF1011">
            <v>0</v>
          </cell>
        </row>
        <row r="1012">
          <cell r="DH1012">
            <v>0</v>
          </cell>
          <cell r="DS1012">
            <v>0</v>
          </cell>
          <cell r="DU1012">
            <v>0</v>
          </cell>
          <cell r="EF1012">
            <v>0</v>
          </cell>
        </row>
        <row r="1013">
          <cell r="DH1013">
            <v>0</v>
          </cell>
          <cell r="DS1013">
            <v>0</v>
          </cell>
          <cell r="DU1013">
            <v>0</v>
          </cell>
          <cell r="EF1013">
            <v>0</v>
          </cell>
        </row>
        <row r="1014">
          <cell r="DH1014">
            <v>0</v>
          </cell>
          <cell r="DS1014">
            <v>0</v>
          </cell>
          <cell r="DU1014">
            <v>0</v>
          </cell>
          <cell r="EF1014">
            <v>0</v>
          </cell>
        </row>
        <row r="1015">
          <cell r="DH1015">
            <v>0</v>
          </cell>
          <cell r="DS1015">
            <v>0</v>
          </cell>
          <cell r="DU1015">
            <v>0</v>
          </cell>
          <cell r="EF1015">
            <v>0</v>
          </cell>
        </row>
        <row r="1016">
          <cell r="DH1016">
            <v>0</v>
          </cell>
          <cell r="DS1016">
            <v>0</v>
          </cell>
          <cell r="DU1016">
            <v>0</v>
          </cell>
          <cell r="EF1016">
            <v>0</v>
          </cell>
        </row>
        <row r="1017">
          <cell r="DH1017">
            <v>0</v>
          </cell>
          <cell r="DS1017">
            <v>0</v>
          </cell>
          <cell r="DU1017">
            <v>0</v>
          </cell>
          <cell r="EF1017">
            <v>0</v>
          </cell>
        </row>
        <row r="1018">
          <cell r="DH1018">
            <v>0</v>
          </cell>
          <cell r="DS1018">
            <v>0</v>
          </cell>
          <cell r="DU1018">
            <v>0</v>
          </cell>
          <cell r="EF1018">
            <v>0</v>
          </cell>
        </row>
        <row r="1019">
          <cell r="DH1019">
            <v>0</v>
          </cell>
          <cell r="DS1019">
            <v>0</v>
          </cell>
          <cell r="DU1019">
            <v>0</v>
          </cell>
          <cell r="EF1019">
            <v>0</v>
          </cell>
        </row>
        <row r="1020">
          <cell r="DH1020">
            <v>0</v>
          </cell>
          <cell r="DS1020">
            <v>0</v>
          </cell>
          <cell r="DU1020">
            <v>0</v>
          </cell>
          <cell r="EF1020">
            <v>0</v>
          </cell>
        </row>
        <row r="1021">
          <cell r="DH1021">
            <v>0</v>
          </cell>
          <cell r="DS1021">
            <v>0</v>
          </cell>
          <cell r="DU1021">
            <v>0</v>
          </cell>
          <cell r="EF1021">
            <v>0</v>
          </cell>
        </row>
        <row r="1022">
          <cell r="DH1022">
            <v>0</v>
          </cell>
          <cell r="DS1022">
            <v>0</v>
          </cell>
          <cell r="DU1022">
            <v>0</v>
          </cell>
          <cell r="EF1022">
            <v>0</v>
          </cell>
        </row>
        <row r="1023">
          <cell r="DH1023">
            <v>0</v>
          </cell>
          <cell r="DS1023">
            <v>0</v>
          </cell>
          <cell r="DU1023">
            <v>0</v>
          </cell>
          <cell r="EF1023">
            <v>0</v>
          </cell>
        </row>
        <row r="1024">
          <cell r="DH1024">
            <v>0</v>
          </cell>
          <cell r="DS1024">
            <v>0</v>
          </cell>
          <cell r="DU1024">
            <v>0</v>
          </cell>
          <cell r="EF1024">
            <v>0</v>
          </cell>
        </row>
        <row r="1025">
          <cell r="DH1025">
            <v>0</v>
          </cell>
          <cell r="DS1025">
            <v>0</v>
          </cell>
          <cell r="DU1025">
            <v>0</v>
          </cell>
          <cell r="EF1025">
            <v>0</v>
          </cell>
        </row>
        <row r="1026">
          <cell r="DH1026">
            <v>0</v>
          </cell>
          <cell r="DS1026">
            <v>0</v>
          </cell>
          <cell r="DU1026">
            <v>0</v>
          </cell>
          <cell r="EF1026">
            <v>0</v>
          </cell>
        </row>
        <row r="1027">
          <cell r="DH1027">
            <v>0</v>
          </cell>
          <cell r="DS1027">
            <v>0</v>
          </cell>
          <cell r="DU1027">
            <v>0</v>
          </cell>
          <cell r="EF1027">
            <v>0</v>
          </cell>
        </row>
        <row r="1028">
          <cell r="DH1028">
            <v>0</v>
          </cell>
          <cell r="DS1028">
            <v>0</v>
          </cell>
          <cell r="DU1028">
            <v>0</v>
          </cell>
          <cell r="EF1028">
            <v>0</v>
          </cell>
        </row>
        <row r="1029">
          <cell r="DH1029">
            <v>0</v>
          </cell>
          <cell r="DS1029">
            <v>0</v>
          </cell>
          <cell r="DU1029">
            <v>0</v>
          </cell>
          <cell r="EF1029">
            <v>0</v>
          </cell>
        </row>
        <row r="1030">
          <cell r="DH1030">
            <v>0</v>
          </cell>
          <cell r="DS1030">
            <v>0</v>
          </cell>
          <cell r="DU1030">
            <v>0</v>
          </cell>
          <cell r="EF1030">
            <v>0</v>
          </cell>
        </row>
        <row r="1031">
          <cell r="DH1031">
            <v>0</v>
          </cell>
          <cell r="DS1031">
            <v>0</v>
          </cell>
          <cell r="DU1031">
            <v>0</v>
          </cell>
          <cell r="EF1031">
            <v>0</v>
          </cell>
        </row>
        <row r="1032">
          <cell r="DH1032">
            <v>0</v>
          </cell>
          <cell r="DS1032">
            <v>0</v>
          </cell>
          <cell r="DU1032">
            <v>0</v>
          </cell>
          <cell r="EF1032">
            <v>0</v>
          </cell>
        </row>
        <row r="1033">
          <cell r="DH1033">
            <v>0</v>
          </cell>
          <cell r="DS1033">
            <v>0</v>
          </cell>
          <cell r="DU1033">
            <v>0</v>
          </cell>
          <cell r="EF1033">
            <v>0</v>
          </cell>
        </row>
        <row r="1034">
          <cell r="DH1034">
            <v>0</v>
          </cell>
          <cell r="DS1034">
            <v>0</v>
          </cell>
          <cell r="DU1034">
            <v>0</v>
          </cell>
          <cell r="EF1034">
            <v>0</v>
          </cell>
        </row>
        <row r="1035">
          <cell r="DH1035">
            <v>0</v>
          </cell>
          <cell r="DS1035">
            <v>0</v>
          </cell>
          <cell r="DU1035">
            <v>0</v>
          </cell>
          <cell r="EF1035">
            <v>0</v>
          </cell>
        </row>
        <row r="1036">
          <cell r="DH1036">
            <v>0</v>
          </cell>
          <cell r="DS1036">
            <v>0</v>
          </cell>
          <cell r="DU1036">
            <v>0</v>
          </cell>
          <cell r="EF1036">
            <v>0</v>
          </cell>
        </row>
        <row r="1037">
          <cell r="DH1037">
            <v>0</v>
          </cell>
          <cell r="DS1037">
            <v>0</v>
          </cell>
          <cell r="DU1037">
            <v>0</v>
          </cell>
          <cell r="EF1037">
            <v>0</v>
          </cell>
        </row>
        <row r="1038">
          <cell r="DH1038">
            <v>0</v>
          </cell>
          <cell r="DS1038">
            <v>0</v>
          </cell>
          <cell r="DU1038">
            <v>0</v>
          </cell>
          <cell r="EF1038">
            <v>0</v>
          </cell>
        </row>
        <row r="1039">
          <cell r="DH1039">
            <v>0</v>
          </cell>
          <cell r="DS1039">
            <v>0</v>
          </cell>
          <cell r="DU1039">
            <v>0</v>
          </cell>
          <cell r="EF1039">
            <v>0</v>
          </cell>
        </row>
        <row r="1040">
          <cell r="DH1040">
            <v>0</v>
          </cell>
          <cell r="DS1040">
            <v>0</v>
          </cell>
          <cell r="DU1040">
            <v>0</v>
          </cell>
          <cell r="EF1040">
            <v>0</v>
          </cell>
        </row>
        <row r="1041">
          <cell r="DH1041">
            <v>0</v>
          </cell>
          <cell r="DS1041">
            <v>0</v>
          </cell>
          <cell r="DU1041">
            <v>0</v>
          </cell>
          <cell r="EF1041">
            <v>0</v>
          </cell>
        </row>
        <row r="1042">
          <cell r="DH1042">
            <v>0</v>
          </cell>
          <cell r="DS1042">
            <v>0</v>
          </cell>
          <cell r="DU1042">
            <v>0</v>
          </cell>
          <cell r="EF1042">
            <v>0</v>
          </cell>
        </row>
        <row r="1043">
          <cell r="DH1043">
            <v>0</v>
          </cell>
          <cell r="DS1043">
            <v>0</v>
          </cell>
          <cell r="DU1043">
            <v>0</v>
          </cell>
          <cell r="EF1043">
            <v>0</v>
          </cell>
        </row>
        <row r="1044">
          <cell r="DH1044">
            <v>0</v>
          </cell>
          <cell r="DS1044">
            <v>0</v>
          </cell>
          <cell r="DU1044">
            <v>0</v>
          </cell>
          <cell r="EF1044">
            <v>0</v>
          </cell>
        </row>
        <row r="1045">
          <cell r="DH1045">
            <v>0</v>
          </cell>
          <cell r="DS1045">
            <v>0</v>
          </cell>
          <cell r="DU1045">
            <v>0</v>
          </cell>
          <cell r="EF1045">
            <v>0</v>
          </cell>
        </row>
        <row r="1046">
          <cell r="DH1046">
            <v>0</v>
          </cell>
          <cell r="DS1046">
            <v>0</v>
          </cell>
          <cell r="DU1046">
            <v>0</v>
          </cell>
          <cell r="EF1046">
            <v>0</v>
          </cell>
        </row>
        <row r="1047">
          <cell r="DH1047">
            <v>0</v>
          </cell>
          <cell r="DS1047">
            <v>0</v>
          </cell>
          <cell r="DU1047">
            <v>0</v>
          </cell>
          <cell r="EF1047">
            <v>0</v>
          </cell>
        </row>
        <row r="1048">
          <cell r="DH1048">
            <v>0</v>
          </cell>
          <cell r="DS1048">
            <v>0</v>
          </cell>
          <cell r="DU1048">
            <v>0</v>
          </cell>
          <cell r="EF1048">
            <v>0</v>
          </cell>
        </row>
        <row r="1049">
          <cell r="DH1049">
            <v>0</v>
          </cell>
          <cell r="DS1049">
            <v>0</v>
          </cell>
          <cell r="DU1049">
            <v>0</v>
          </cell>
          <cell r="EF1049">
            <v>0</v>
          </cell>
        </row>
        <row r="1050">
          <cell r="DH1050">
            <v>0</v>
          </cell>
          <cell r="DS1050">
            <v>0</v>
          </cell>
          <cell r="DU1050">
            <v>0</v>
          </cell>
          <cell r="EF1050">
            <v>0</v>
          </cell>
        </row>
        <row r="1051">
          <cell r="DH1051">
            <v>0</v>
          </cell>
          <cell r="DS1051">
            <v>0</v>
          </cell>
          <cell r="DU1051">
            <v>0</v>
          </cell>
          <cell r="EF1051">
            <v>0</v>
          </cell>
        </row>
        <row r="1052">
          <cell r="DH1052">
            <v>0</v>
          </cell>
          <cell r="DS1052">
            <v>0</v>
          </cell>
          <cell r="DU1052">
            <v>0</v>
          </cell>
          <cell r="EF1052">
            <v>0</v>
          </cell>
        </row>
        <row r="1053">
          <cell r="DH1053">
            <v>0</v>
          </cell>
          <cell r="DS1053">
            <v>0</v>
          </cell>
          <cell r="DU1053">
            <v>0</v>
          </cell>
          <cell r="EF1053">
            <v>0</v>
          </cell>
        </row>
        <row r="1054">
          <cell r="DH1054">
            <v>0</v>
          </cell>
          <cell r="DS1054">
            <v>0</v>
          </cell>
          <cell r="DU1054">
            <v>0</v>
          </cell>
          <cell r="EF1054">
            <v>0</v>
          </cell>
        </row>
        <row r="1055">
          <cell r="DH1055">
            <v>0</v>
          </cell>
          <cell r="DS1055">
            <v>0</v>
          </cell>
          <cell r="DU1055">
            <v>0</v>
          </cell>
          <cell r="EF1055">
            <v>0</v>
          </cell>
        </row>
        <row r="1056">
          <cell r="DH1056">
            <v>0</v>
          </cell>
          <cell r="DS1056">
            <v>0</v>
          </cell>
          <cell r="DU1056">
            <v>0</v>
          </cell>
          <cell r="EF1056">
            <v>0</v>
          </cell>
        </row>
        <row r="1057">
          <cell r="DH1057">
            <v>0</v>
          </cell>
          <cell r="DS1057">
            <v>0</v>
          </cell>
          <cell r="DU1057">
            <v>0</v>
          </cell>
          <cell r="EF1057">
            <v>0</v>
          </cell>
        </row>
        <row r="1058">
          <cell r="DH1058">
            <v>0</v>
          </cell>
          <cell r="DS1058">
            <v>0</v>
          </cell>
          <cell r="DU1058">
            <v>0</v>
          </cell>
          <cell r="EF1058">
            <v>0</v>
          </cell>
        </row>
        <row r="1059">
          <cell r="DH1059">
            <v>0</v>
          </cell>
          <cell r="DS1059">
            <v>0</v>
          </cell>
          <cell r="DU1059">
            <v>0</v>
          </cell>
          <cell r="EF1059">
            <v>0</v>
          </cell>
        </row>
        <row r="1060">
          <cell r="DH1060">
            <v>0</v>
          </cell>
          <cell r="DS1060">
            <v>0</v>
          </cell>
          <cell r="DU1060">
            <v>0</v>
          </cell>
          <cell r="EF1060">
            <v>0</v>
          </cell>
        </row>
        <row r="1061">
          <cell r="DH1061">
            <v>0</v>
          </cell>
          <cell r="DS1061">
            <v>0</v>
          </cell>
          <cell r="DU1061">
            <v>0</v>
          </cell>
          <cell r="EF1061">
            <v>0</v>
          </cell>
        </row>
        <row r="1062">
          <cell r="DH1062">
            <v>0</v>
          </cell>
          <cell r="DS1062">
            <v>0</v>
          </cell>
          <cell r="DU1062">
            <v>0</v>
          </cell>
          <cell r="EF1062">
            <v>0</v>
          </cell>
        </row>
        <row r="1063">
          <cell r="DH1063">
            <v>0</v>
          </cell>
          <cell r="DS1063">
            <v>0</v>
          </cell>
          <cell r="DU1063">
            <v>0</v>
          </cell>
          <cell r="EF1063">
            <v>0</v>
          </cell>
        </row>
        <row r="1064">
          <cell r="DH1064">
            <v>0</v>
          </cell>
          <cell r="DS1064">
            <v>0</v>
          </cell>
          <cell r="DU1064">
            <v>0</v>
          </cell>
          <cell r="EF1064">
            <v>0</v>
          </cell>
        </row>
        <row r="1065">
          <cell r="DH1065">
            <v>0</v>
          </cell>
          <cell r="DS1065">
            <v>0</v>
          </cell>
          <cell r="DU1065">
            <v>0</v>
          </cell>
          <cell r="EF1065">
            <v>0</v>
          </cell>
        </row>
        <row r="1066">
          <cell r="DH1066">
            <v>0</v>
          </cell>
          <cell r="DS1066">
            <v>0</v>
          </cell>
          <cell r="DU1066">
            <v>0</v>
          </cell>
          <cell r="EF1066">
            <v>0</v>
          </cell>
        </row>
        <row r="1067">
          <cell r="DH1067">
            <v>0</v>
          </cell>
          <cell r="DS1067">
            <v>0</v>
          </cell>
          <cell r="DU1067">
            <v>0</v>
          </cell>
          <cell r="EF1067">
            <v>0</v>
          </cell>
        </row>
        <row r="1068">
          <cell r="DH1068">
            <v>0</v>
          </cell>
          <cell r="DS1068">
            <v>0</v>
          </cell>
          <cell r="DU1068">
            <v>0</v>
          </cell>
          <cell r="EF1068">
            <v>0</v>
          </cell>
        </row>
        <row r="1069">
          <cell r="DH1069">
            <v>0</v>
          </cell>
          <cell r="DS1069">
            <v>0</v>
          </cell>
          <cell r="DU1069">
            <v>0</v>
          </cell>
          <cell r="EF1069">
            <v>0</v>
          </cell>
        </row>
        <row r="1070">
          <cell r="DH1070">
            <v>0</v>
          </cell>
          <cell r="DS1070">
            <v>0</v>
          </cell>
          <cell r="DU1070">
            <v>0</v>
          </cell>
          <cell r="EF1070">
            <v>0</v>
          </cell>
        </row>
        <row r="1071">
          <cell r="DH1071">
            <v>0</v>
          </cell>
          <cell r="DS1071">
            <v>0</v>
          </cell>
          <cell r="DU1071">
            <v>0</v>
          </cell>
          <cell r="EF107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 (з 20.08.21)"/>
      <sheetName val="доходи"/>
      <sheetName val="План витрат"/>
      <sheetName val="План ЗП "/>
    </sheetNames>
    <sheetDataSet>
      <sheetData sheetId="0" refreshError="1"/>
      <sheetData sheetId="1" refreshError="1"/>
      <sheetData sheetId="2">
        <row r="65">
          <cell r="B65" t="str">
            <v>пр1</v>
          </cell>
        </row>
        <row r="66">
          <cell r="B66" t="str">
            <v>пр1</v>
          </cell>
        </row>
        <row r="196">
          <cell r="B196" t="str">
            <v>зб</v>
          </cell>
        </row>
        <row r="197">
          <cell r="B197" t="str">
            <v>зб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по пр-ции,работам, услугам"/>
      <sheetName val="Реализация"/>
      <sheetName val="Дт"/>
      <sheetName val="Себ-ть-покупка;С,ТМЦ,Тов.,ОС"/>
      <sheetName val="Кт"/>
      <sheetName val="15"/>
      <sheetName val="ЗН"/>
      <sheetName val="66, 65"/>
      <sheetName val="Ремонты"/>
      <sheetName val="Баланс"/>
      <sheetName val="БДР1"/>
      <sheetName val="641"/>
      <sheetName val="ПДВ"/>
      <sheetName val="Кредит"/>
      <sheetName val="БДДС1"/>
      <sheetName val="Проверка"/>
      <sheetName val="КПЕ"/>
      <sheetName val="ИНСТРУКЦИЯ"/>
      <sheetName val="Список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WhiteSpace="0" view="pageLayout" topLeftCell="A53" zoomScale="90" zoomScaleNormal="100" zoomScalePageLayoutView="90" workbookViewId="0">
      <selection sqref="A1:I65"/>
    </sheetView>
  </sheetViews>
  <sheetFormatPr defaultRowHeight="15"/>
  <cols>
    <col min="1" max="1" width="34.7109375" customWidth="1"/>
    <col min="2" max="2" width="7.5703125" customWidth="1"/>
    <col min="3" max="3" width="13.7109375" customWidth="1"/>
    <col min="4" max="4" width="14.42578125" customWidth="1"/>
    <col min="5" max="5" width="13.42578125" customWidth="1"/>
    <col min="6" max="6" width="7.7109375" customWidth="1"/>
    <col min="7" max="7" width="11.5703125" customWidth="1"/>
    <col min="8" max="8" width="10.140625" customWidth="1"/>
    <col min="9" max="9" width="8.7109375" customWidth="1"/>
    <col min="11" max="11" width="9.7109375" style="1" bestFit="1" customWidth="1"/>
  </cols>
  <sheetData>
    <row r="1" spans="1:11" ht="15.75">
      <c r="A1" s="112" t="s">
        <v>0</v>
      </c>
      <c r="B1" s="113"/>
      <c r="C1" s="113"/>
      <c r="D1" s="113"/>
      <c r="E1" s="113"/>
      <c r="F1" s="113"/>
      <c r="G1" s="112" t="s">
        <v>1</v>
      </c>
      <c r="H1" s="112"/>
      <c r="I1" s="112"/>
    </row>
    <row r="2" spans="1:11" ht="4.5" customHeight="1">
      <c r="A2" s="113"/>
      <c r="B2" s="113"/>
      <c r="C2" s="113"/>
      <c r="D2" s="113"/>
      <c r="E2" s="113"/>
      <c r="F2" s="113"/>
      <c r="G2" s="112"/>
      <c r="H2" s="112"/>
      <c r="I2" s="112"/>
    </row>
    <row r="3" spans="1:11" ht="15.75">
      <c r="A3" s="112" t="s">
        <v>2</v>
      </c>
      <c r="B3" s="112"/>
      <c r="C3" s="112"/>
      <c r="D3" s="112"/>
      <c r="E3" s="113"/>
      <c r="F3" s="113"/>
      <c r="G3" s="268" t="s">
        <v>258</v>
      </c>
      <c r="H3" s="269"/>
      <c r="I3" s="269"/>
    </row>
    <row r="4" spans="1:11" ht="15.75">
      <c r="A4" s="112" t="s">
        <v>247</v>
      </c>
      <c r="B4" s="112"/>
      <c r="C4" s="112"/>
      <c r="D4" s="112"/>
      <c r="E4" s="113"/>
      <c r="F4" s="113"/>
      <c r="G4" s="117" t="s">
        <v>240</v>
      </c>
      <c r="H4" s="117" t="s">
        <v>248</v>
      </c>
      <c r="I4" s="117"/>
    </row>
    <row r="5" spans="1:11" ht="15.75">
      <c r="A5" s="112" t="s">
        <v>222</v>
      </c>
      <c r="B5" s="112"/>
      <c r="C5" s="112"/>
      <c r="D5" s="112"/>
      <c r="E5" s="113"/>
      <c r="F5" s="113"/>
      <c r="G5" s="112" t="s">
        <v>222</v>
      </c>
      <c r="H5" s="112"/>
      <c r="I5" s="112"/>
    </row>
    <row r="6" spans="1:11" ht="15.75">
      <c r="A6" s="113"/>
      <c r="B6" s="113"/>
      <c r="C6" s="113"/>
      <c r="D6" s="113"/>
      <c r="E6" s="113"/>
      <c r="F6" s="113"/>
      <c r="G6" s="113"/>
      <c r="H6" s="113"/>
      <c r="I6" s="113"/>
    </row>
    <row r="7" spans="1:11" ht="15.75">
      <c r="A7" s="270" t="s">
        <v>223</v>
      </c>
      <c r="B7" s="270"/>
      <c r="C7" s="270"/>
      <c r="D7" s="270"/>
      <c r="E7" s="270"/>
      <c r="F7" s="270"/>
      <c r="G7" s="270"/>
      <c r="H7" s="270"/>
      <c r="I7" s="270"/>
    </row>
    <row r="8" spans="1:11" ht="15.75">
      <c r="A8" s="270" t="s">
        <v>249</v>
      </c>
      <c r="B8" s="270"/>
      <c r="C8" s="270"/>
      <c r="D8" s="270"/>
      <c r="E8" s="270"/>
      <c r="F8" s="270"/>
      <c r="G8" s="270"/>
      <c r="H8" s="270"/>
      <c r="I8" s="270"/>
    </row>
    <row r="9" spans="1:11" ht="20.25" customHeight="1">
      <c r="A9" s="270" t="s">
        <v>228</v>
      </c>
      <c r="B9" s="270"/>
      <c r="C9" s="270"/>
      <c r="D9" s="270"/>
      <c r="E9" s="270"/>
      <c r="F9" s="270"/>
      <c r="G9" s="270"/>
      <c r="H9" s="270"/>
      <c r="I9" s="270"/>
    </row>
    <row r="10" spans="1:11" ht="15.75">
      <c r="A10" s="113"/>
      <c r="B10" s="113"/>
      <c r="C10" s="113"/>
      <c r="D10" s="113"/>
      <c r="E10" s="113"/>
      <c r="F10" s="113"/>
      <c r="G10" s="113"/>
      <c r="H10" s="113"/>
      <c r="I10" s="113" t="s">
        <v>3</v>
      </c>
      <c r="J10" t="s">
        <v>4</v>
      </c>
    </row>
    <row r="11" spans="1:11" ht="15.75">
      <c r="A11" s="271" t="s">
        <v>5</v>
      </c>
      <c r="B11" s="271"/>
      <c r="C11" s="271"/>
      <c r="D11" s="271"/>
      <c r="E11" s="271"/>
      <c r="F11" s="271"/>
      <c r="G11" s="271"/>
      <c r="H11" s="271"/>
      <c r="I11" s="271"/>
    </row>
    <row r="12" spans="1:11" ht="15.75">
      <c r="A12" s="272" t="s">
        <v>6</v>
      </c>
      <c r="B12" s="272"/>
      <c r="C12" s="272"/>
      <c r="D12" s="272"/>
      <c r="E12" s="272"/>
      <c r="F12" s="272"/>
      <c r="G12" s="272"/>
      <c r="H12" s="272"/>
      <c r="I12" s="272"/>
    </row>
    <row r="13" spans="1:11" ht="44.25" customHeight="1">
      <c r="A13" s="282"/>
      <c r="B13" s="284" t="s">
        <v>7</v>
      </c>
      <c r="C13" s="284" t="s">
        <v>224</v>
      </c>
      <c r="D13" s="284" t="s">
        <v>79</v>
      </c>
      <c r="E13" s="284" t="s">
        <v>225</v>
      </c>
      <c r="F13" s="273" t="s">
        <v>8</v>
      </c>
      <c r="G13" s="274"/>
      <c r="H13" s="274"/>
      <c r="I13" s="275"/>
    </row>
    <row r="14" spans="1:11" ht="40.5" customHeight="1">
      <c r="A14" s="283"/>
      <c r="B14" s="285"/>
      <c r="C14" s="286"/>
      <c r="D14" s="286"/>
      <c r="E14" s="286"/>
      <c r="F14" s="254" t="s">
        <v>9</v>
      </c>
      <c r="G14" s="254" t="s">
        <v>10</v>
      </c>
      <c r="H14" s="254" t="s">
        <v>11</v>
      </c>
      <c r="I14" s="254" t="s">
        <v>12</v>
      </c>
    </row>
    <row r="15" spans="1:11" ht="18" customHeight="1">
      <c r="A15" s="255" t="s">
        <v>259</v>
      </c>
      <c r="B15" s="256"/>
      <c r="C15" s="256"/>
      <c r="D15" s="256"/>
      <c r="E15" s="256"/>
      <c r="F15" s="256"/>
      <c r="G15" s="256"/>
      <c r="H15" s="256"/>
      <c r="I15" s="256"/>
    </row>
    <row r="16" spans="1:11" ht="31.5">
      <c r="A16" s="257" t="s">
        <v>13</v>
      </c>
      <c r="B16" s="258" t="s">
        <v>14</v>
      </c>
      <c r="C16" s="259"/>
      <c r="D16" s="260"/>
      <c r="E16" s="260">
        <v>2584.9</v>
      </c>
      <c r="F16" s="259">
        <f>доходи!AA39/1000</f>
        <v>635.5</v>
      </c>
      <c r="G16" s="259">
        <f>доходи!AE39/1000</f>
        <v>652.6</v>
      </c>
      <c r="H16" s="259">
        <f>доходи!AI39/1000</f>
        <v>652</v>
      </c>
      <c r="I16" s="259">
        <f>доходи!AM39/1000</f>
        <v>644.79999999999995</v>
      </c>
      <c r="J16" s="253">
        <f>SUM(F16:I16)</f>
        <v>2584.8999999999996</v>
      </c>
      <c r="K16" s="2">
        <f>SUM(F16:I16)</f>
        <v>2584.8999999999996</v>
      </c>
    </row>
    <row r="17" spans="1:11" ht="15.75">
      <c r="A17" s="257" t="s">
        <v>15</v>
      </c>
      <c r="B17" s="258" t="s">
        <v>16</v>
      </c>
      <c r="C17" s="259"/>
      <c r="D17" s="260"/>
      <c r="E17" s="260">
        <v>430.8</v>
      </c>
      <c r="F17" s="259">
        <f>F16/6</f>
        <v>105.91666666666667</v>
      </c>
      <c r="G17" s="259">
        <f t="shared" ref="G17:I17" si="0">G16/6</f>
        <v>108.76666666666667</v>
      </c>
      <c r="H17" s="259">
        <f t="shared" si="0"/>
        <v>108.66666666666667</v>
      </c>
      <c r="I17" s="259">
        <f t="shared" si="0"/>
        <v>107.46666666666665</v>
      </c>
      <c r="J17" s="253">
        <f>SUM(F17:I17)</f>
        <v>430.81666666666666</v>
      </c>
      <c r="K17" s="2">
        <f>SUM(F17:J17)</f>
        <v>861.63333333333333</v>
      </c>
    </row>
    <row r="18" spans="1:11" ht="47.25">
      <c r="A18" s="257" t="s">
        <v>17</v>
      </c>
      <c r="B18" s="258" t="s">
        <v>18</v>
      </c>
      <c r="C18" s="260">
        <f t="shared" ref="C18:I18" si="1">C16-C17</f>
        <v>0</v>
      </c>
      <c r="D18" s="260">
        <f t="shared" si="1"/>
        <v>0</v>
      </c>
      <c r="E18" s="260">
        <f t="shared" si="1"/>
        <v>2154.1</v>
      </c>
      <c r="F18" s="260">
        <f t="shared" si="1"/>
        <v>529.58333333333337</v>
      </c>
      <c r="G18" s="260">
        <f t="shared" si="1"/>
        <v>543.83333333333337</v>
      </c>
      <c r="H18" s="260">
        <f t="shared" si="1"/>
        <v>543.33333333333337</v>
      </c>
      <c r="I18" s="260">
        <f t="shared" si="1"/>
        <v>537.33333333333326</v>
      </c>
      <c r="K18" s="4">
        <f>SUM(F18:I18)+0.2</f>
        <v>2154.2833333333328</v>
      </c>
    </row>
    <row r="19" spans="1:11" ht="15.75">
      <c r="A19" s="257" t="s">
        <v>19</v>
      </c>
      <c r="B19" s="258" t="s">
        <v>20</v>
      </c>
      <c r="C19" s="259"/>
      <c r="D19" s="259"/>
      <c r="E19" s="259"/>
      <c r="F19" s="260">
        <f>E19/4</f>
        <v>0</v>
      </c>
      <c r="G19" s="260">
        <f>E19/4</f>
        <v>0</v>
      </c>
      <c r="H19" s="260">
        <f>E19/4</f>
        <v>0</v>
      </c>
      <c r="I19" s="260">
        <f>E19/4</f>
        <v>0</v>
      </c>
      <c r="K19" s="2">
        <f t="shared" ref="K19:K59" si="2">SUM(F19:I19)</f>
        <v>0</v>
      </c>
    </row>
    <row r="20" spans="1:11" ht="15.75">
      <c r="A20" s="257" t="s">
        <v>21</v>
      </c>
      <c r="B20" s="258" t="s">
        <v>22</v>
      </c>
      <c r="C20" s="260"/>
      <c r="D20" s="259"/>
      <c r="E20" s="259"/>
      <c r="F20" s="260">
        <f t="shared" ref="F20:I20" si="3">F19</f>
        <v>0</v>
      </c>
      <c r="G20" s="260">
        <f t="shared" si="3"/>
        <v>0</v>
      </c>
      <c r="H20" s="260">
        <f t="shared" si="3"/>
        <v>0</v>
      </c>
      <c r="I20" s="260">
        <f t="shared" si="3"/>
        <v>0</v>
      </c>
      <c r="K20" s="2">
        <f t="shared" si="2"/>
        <v>0</v>
      </c>
    </row>
    <row r="21" spans="1:11" ht="15.75">
      <c r="A21" s="255" t="s">
        <v>23</v>
      </c>
      <c r="B21" s="261" t="s">
        <v>24</v>
      </c>
      <c r="C21" s="262">
        <f>C18+C20</f>
        <v>0</v>
      </c>
      <c r="D21" s="262">
        <f>D18+D20</f>
        <v>0</v>
      </c>
      <c r="E21" s="262">
        <f>E18+E20</f>
        <v>2154.1</v>
      </c>
      <c r="F21" s="262">
        <f>F18+F19</f>
        <v>529.58333333333337</v>
      </c>
      <c r="G21" s="262">
        <f>G18+G19</f>
        <v>543.83333333333337</v>
      </c>
      <c r="H21" s="262">
        <f>H18+H19</f>
        <v>543.33333333333337</v>
      </c>
      <c r="I21" s="262">
        <f>I18+I19</f>
        <v>537.33333333333326</v>
      </c>
      <c r="K21" s="2">
        <f t="shared" si="2"/>
        <v>2154.083333333333</v>
      </c>
    </row>
    <row r="22" spans="1:11" ht="15.75">
      <c r="A22" s="263" t="s">
        <v>25</v>
      </c>
      <c r="B22" s="256"/>
      <c r="C22" s="256"/>
      <c r="D22" s="256"/>
      <c r="E22" s="256"/>
      <c r="F22" s="256"/>
      <c r="G22" s="256"/>
      <c r="H22" s="256"/>
      <c r="I22" s="256"/>
      <c r="K22" s="2">
        <f t="shared" si="2"/>
        <v>0</v>
      </c>
    </row>
    <row r="23" spans="1:11" ht="47.25">
      <c r="A23" s="257" t="s">
        <v>26</v>
      </c>
      <c r="B23" s="258" t="s">
        <v>27</v>
      </c>
      <c r="C23" s="259"/>
      <c r="D23" s="259"/>
      <c r="E23" s="260">
        <f>SUM(F23:I23)+0.1</f>
        <v>1128.934</v>
      </c>
      <c r="F23" s="260">
        <f>SUM('План витрат'!F51:H51)/1000</f>
        <v>278.71100000000001</v>
      </c>
      <c r="G23" s="260">
        <f>SUM('План витрат'!I51:K51)/1000</f>
        <v>280.41800000000001</v>
      </c>
      <c r="H23" s="260">
        <f>SUM('План витрат'!L51:N51)/1000</f>
        <v>283.43200000000002</v>
      </c>
      <c r="I23" s="260">
        <f>SUM('План витрат'!O51:Q51)/1000-0.1</f>
        <v>286.27299999999997</v>
      </c>
      <c r="K23" s="2">
        <f t="shared" si="2"/>
        <v>1128.8340000000001</v>
      </c>
    </row>
    <row r="24" spans="1:11" ht="15.75">
      <c r="A24" s="257" t="s">
        <v>28</v>
      </c>
      <c r="B24" s="258" t="s">
        <v>29</v>
      </c>
      <c r="C24" s="259"/>
      <c r="D24" s="260"/>
      <c r="E24" s="260">
        <f>SUM(F24:I24)</f>
        <v>794.26400000000001</v>
      </c>
      <c r="F24" s="260">
        <f>SUM('План витрат'!F184:H184)/1000</f>
        <v>198.23</v>
      </c>
      <c r="G24" s="260">
        <f>SUM('План витрат'!I184:K184)/1000</f>
        <v>203.29400000000001</v>
      </c>
      <c r="H24" s="260">
        <f>SUM('План витрат'!L184:N184)/1000</f>
        <v>201.28</v>
      </c>
      <c r="I24" s="260">
        <f>SUM('План витрат'!O184:Q184)/1000</f>
        <v>191.46</v>
      </c>
      <c r="K24" s="2">
        <f t="shared" si="2"/>
        <v>794.26400000000001</v>
      </c>
    </row>
    <row r="25" spans="1:11" ht="15.75">
      <c r="A25" s="257" t="s">
        <v>30</v>
      </c>
      <c r="B25" s="258" t="s">
        <v>31</v>
      </c>
      <c r="C25" s="259"/>
      <c r="D25" s="260"/>
      <c r="E25" s="260">
        <f>SUM(F25:I25)</f>
        <v>196.98</v>
      </c>
      <c r="F25" s="260">
        <f>SUM('План витрат'!F53:H53)/1000</f>
        <v>48.494999999999997</v>
      </c>
      <c r="G25" s="260">
        <f>SUM('План витрат'!I53:K53)/1000</f>
        <v>51.494999999999997</v>
      </c>
      <c r="H25" s="260">
        <f>SUM('План витрат'!L53:N53)/1000</f>
        <v>48.494999999999997</v>
      </c>
      <c r="I25" s="260">
        <f>SUM('План витрат'!O53:Q53)/1000</f>
        <v>48.494999999999997</v>
      </c>
      <c r="K25" s="2">
        <f t="shared" si="2"/>
        <v>196.98</v>
      </c>
    </row>
    <row r="26" spans="1:11" ht="15.75">
      <c r="A26" s="257" t="s">
        <v>32</v>
      </c>
      <c r="B26" s="258" t="s">
        <v>33</v>
      </c>
      <c r="C26" s="259"/>
      <c r="D26" s="259"/>
      <c r="E26" s="260">
        <f>SUM(F26:I26)</f>
        <v>6.8</v>
      </c>
      <c r="F26" s="260"/>
      <c r="G26" s="260">
        <v>3.4</v>
      </c>
      <c r="H26" s="260">
        <v>3.4</v>
      </c>
      <c r="I26" s="260"/>
      <c r="K26" s="2">
        <f t="shared" si="2"/>
        <v>6.8</v>
      </c>
    </row>
    <row r="27" spans="1:11" ht="15.75">
      <c r="A27" s="255" t="s">
        <v>34</v>
      </c>
      <c r="B27" s="261" t="s">
        <v>35</v>
      </c>
      <c r="C27" s="262">
        <f>ROUND((C23+C24+C26+C25),1)</f>
        <v>0</v>
      </c>
      <c r="D27" s="262">
        <f>ROUND((D23+D24+D26+D25),1)</f>
        <v>0</v>
      </c>
      <c r="E27" s="262">
        <f>ROUND((E23+E24+E26+E25),1)</f>
        <v>2127</v>
      </c>
      <c r="F27" s="262">
        <f>F23+F24+F26+F25</f>
        <v>525.43600000000004</v>
      </c>
      <c r="G27" s="262">
        <f>G23+G24+G26+G25</f>
        <v>538.60699999999997</v>
      </c>
      <c r="H27" s="262">
        <f>H23+H24+H26+H25</f>
        <v>536.60699999999997</v>
      </c>
      <c r="I27" s="262">
        <f>I23+I24+I26+I25+0.1</f>
        <v>526.32799999999997</v>
      </c>
      <c r="K27" s="2">
        <f t="shared" si="2"/>
        <v>2126.9780000000001</v>
      </c>
    </row>
    <row r="28" spans="1:11" ht="15.75">
      <c r="A28" s="276" t="s">
        <v>36</v>
      </c>
      <c r="B28" s="277"/>
      <c r="C28" s="277"/>
      <c r="D28" s="277"/>
      <c r="E28" s="277"/>
      <c r="F28" s="277"/>
      <c r="G28" s="277"/>
      <c r="H28" s="277"/>
      <c r="I28" s="278"/>
      <c r="K28" s="2">
        <f t="shared" si="2"/>
        <v>0</v>
      </c>
    </row>
    <row r="29" spans="1:11" ht="31.5">
      <c r="A29" s="257" t="s">
        <v>37</v>
      </c>
      <c r="B29" s="258" t="s">
        <v>38</v>
      </c>
      <c r="C29" s="260">
        <f t="shared" ref="C29:D29" si="4">C21-C27</f>
        <v>0</v>
      </c>
      <c r="D29" s="260">
        <f t="shared" si="4"/>
        <v>0</v>
      </c>
      <c r="E29" s="260">
        <f>E21-E27</f>
        <v>27.099999999999909</v>
      </c>
      <c r="F29" s="260">
        <f>F21-F27</f>
        <v>4.1473333333333358</v>
      </c>
      <c r="G29" s="260">
        <f>G21-G27</f>
        <v>5.2263333333334003</v>
      </c>
      <c r="H29" s="260">
        <f>H21-H27+0.01</f>
        <v>6.7363333333334001</v>
      </c>
      <c r="I29" s="260">
        <f>I21-I27</f>
        <v>11.005333333333283</v>
      </c>
      <c r="K29" s="2">
        <f t="shared" si="2"/>
        <v>27.115333333333417</v>
      </c>
    </row>
    <row r="30" spans="1:11" ht="31.5">
      <c r="A30" s="257" t="s">
        <v>39</v>
      </c>
      <c r="B30" s="258" t="s">
        <v>40</v>
      </c>
      <c r="C30" s="260">
        <f t="shared" ref="C30" si="5">C21-C27</f>
        <v>0</v>
      </c>
      <c r="D30" s="260">
        <f t="shared" ref="D30:E30" si="6">D21-D27</f>
        <v>0</v>
      </c>
      <c r="E30" s="260">
        <f t="shared" si="6"/>
        <v>27.099999999999909</v>
      </c>
      <c r="F30" s="260">
        <f>F29</f>
        <v>4.1473333333333358</v>
      </c>
      <c r="G30" s="260">
        <f t="shared" ref="G30:I30" si="7">G29</f>
        <v>5.2263333333334003</v>
      </c>
      <c r="H30" s="260">
        <f t="shared" si="7"/>
        <v>6.7363333333334001</v>
      </c>
      <c r="I30" s="260">
        <f t="shared" si="7"/>
        <v>11.005333333333283</v>
      </c>
      <c r="K30" s="2">
        <f t="shared" si="2"/>
        <v>27.115333333333417</v>
      </c>
    </row>
    <row r="31" spans="1:11" ht="15.75">
      <c r="A31" s="257" t="s">
        <v>41</v>
      </c>
      <c r="B31" s="258" t="s">
        <v>42</v>
      </c>
      <c r="C31" s="260">
        <f>C21-C27</f>
        <v>0</v>
      </c>
      <c r="D31" s="260">
        <f t="shared" ref="D31:E31" si="8">D21-D27</f>
        <v>0</v>
      </c>
      <c r="E31" s="260">
        <f t="shared" si="8"/>
        <v>27.099999999999909</v>
      </c>
      <c r="F31" s="260">
        <f>F29</f>
        <v>4.1473333333333358</v>
      </c>
      <c r="G31" s="260">
        <f>G29</f>
        <v>5.2263333333334003</v>
      </c>
      <c r="H31" s="260">
        <f t="shared" ref="H31:I31" si="9">H29</f>
        <v>6.7363333333334001</v>
      </c>
      <c r="I31" s="260">
        <f t="shared" si="9"/>
        <v>11.005333333333283</v>
      </c>
      <c r="K31" s="2">
        <f t="shared" si="2"/>
        <v>27.115333333333417</v>
      </c>
    </row>
    <row r="32" spans="1:11" ht="18.75" customHeight="1">
      <c r="A32" s="279" t="s">
        <v>43</v>
      </c>
      <c r="B32" s="280"/>
      <c r="C32" s="280"/>
      <c r="D32" s="280"/>
      <c r="E32" s="280"/>
      <c r="F32" s="280"/>
      <c r="G32" s="280"/>
      <c r="H32" s="280"/>
      <c r="I32" s="280"/>
      <c r="K32" s="2">
        <f t="shared" si="2"/>
        <v>0</v>
      </c>
    </row>
    <row r="33" spans="1:11" ht="63">
      <c r="A33" s="257" t="s">
        <v>44</v>
      </c>
      <c r="B33" s="258" t="s">
        <v>42</v>
      </c>
      <c r="C33" s="260">
        <f>C34</f>
        <v>0</v>
      </c>
      <c r="D33" s="260">
        <f>D34</f>
        <v>0</v>
      </c>
      <c r="E33" s="260">
        <f>E34</f>
        <v>430.8</v>
      </c>
      <c r="F33" s="260">
        <f>F17</f>
        <v>105.91666666666667</v>
      </c>
      <c r="G33" s="260">
        <f>G17</f>
        <v>108.76666666666667</v>
      </c>
      <c r="H33" s="260">
        <f>H17</f>
        <v>108.66666666666667</v>
      </c>
      <c r="I33" s="260">
        <f>I17</f>
        <v>107.46666666666665</v>
      </c>
      <c r="K33" s="2">
        <f t="shared" si="2"/>
        <v>430.81666666666666</v>
      </c>
    </row>
    <row r="34" spans="1:11" ht="47.25">
      <c r="A34" s="257" t="s">
        <v>45</v>
      </c>
      <c r="B34" s="258" t="s">
        <v>46</v>
      </c>
      <c r="C34" s="260">
        <f>C17</f>
        <v>0</v>
      </c>
      <c r="D34" s="260">
        <f>D17</f>
        <v>0</v>
      </c>
      <c r="E34" s="260">
        <f t="shared" ref="E34:I34" si="10">E17</f>
        <v>430.8</v>
      </c>
      <c r="F34" s="260">
        <f t="shared" si="10"/>
        <v>105.91666666666667</v>
      </c>
      <c r="G34" s="260">
        <f t="shared" si="10"/>
        <v>108.76666666666667</v>
      </c>
      <c r="H34" s="260">
        <f t="shared" si="10"/>
        <v>108.66666666666667</v>
      </c>
      <c r="I34" s="260">
        <f t="shared" si="10"/>
        <v>107.46666666666665</v>
      </c>
      <c r="K34" s="2">
        <f t="shared" si="2"/>
        <v>430.81666666666666</v>
      </c>
    </row>
    <row r="35" spans="1:11" ht="15.75">
      <c r="A35" s="257" t="s">
        <v>47</v>
      </c>
      <c r="B35" s="258" t="s">
        <v>48</v>
      </c>
      <c r="C35" s="259">
        <v>0</v>
      </c>
      <c r="D35" s="259">
        <f>SUM(D36:D38)</f>
        <v>0</v>
      </c>
      <c r="E35" s="259">
        <f>SUM(E36:E38)</f>
        <v>0.8</v>
      </c>
      <c r="F35" s="259">
        <f>E35/4</f>
        <v>0.2</v>
      </c>
      <c r="G35" s="259">
        <f>E35/4</f>
        <v>0.2</v>
      </c>
      <c r="H35" s="259">
        <f>E35/4</f>
        <v>0.2</v>
      </c>
      <c r="I35" s="259">
        <f>E35/4</f>
        <v>0.2</v>
      </c>
      <c r="K35" s="2">
        <f t="shared" si="2"/>
        <v>0.8</v>
      </c>
    </row>
    <row r="36" spans="1:11" ht="15.75">
      <c r="A36" s="257" t="s">
        <v>49</v>
      </c>
      <c r="B36" s="258" t="s">
        <v>50</v>
      </c>
      <c r="C36" s="264">
        <v>0</v>
      </c>
      <c r="D36" s="259">
        <v>0</v>
      </c>
      <c r="E36" s="259">
        <v>0</v>
      </c>
      <c r="F36" s="259">
        <f t="shared" ref="F36:I37" si="11">E36/4</f>
        <v>0</v>
      </c>
      <c r="G36" s="259">
        <f t="shared" si="11"/>
        <v>0</v>
      </c>
      <c r="H36" s="259">
        <f t="shared" si="11"/>
        <v>0</v>
      </c>
      <c r="I36" s="259">
        <f t="shared" si="11"/>
        <v>0</v>
      </c>
      <c r="K36" s="2">
        <f t="shared" si="2"/>
        <v>0</v>
      </c>
    </row>
    <row r="37" spans="1:11" ht="15.75">
      <c r="A37" s="257" t="s">
        <v>51</v>
      </c>
      <c r="B37" s="258" t="s">
        <v>52</v>
      </c>
      <c r="C37" s="264">
        <v>0</v>
      </c>
      <c r="D37" s="259">
        <v>0</v>
      </c>
      <c r="E37" s="259">
        <v>0</v>
      </c>
      <c r="F37" s="259">
        <f t="shared" si="11"/>
        <v>0</v>
      </c>
      <c r="G37" s="259">
        <f t="shared" si="11"/>
        <v>0</v>
      </c>
      <c r="H37" s="259">
        <f t="shared" si="11"/>
        <v>0</v>
      </c>
      <c r="I37" s="259">
        <f t="shared" si="11"/>
        <v>0</v>
      </c>
      <c r="K37" s="2">
        <f t="shared" si="2"/>
        <v>0</v>
      </c>
    </row>
    <row r="38" spans="1:11" ht="15.75">
      <c r="A38" s="257" t="s">
        <v>53</v>
      </c>
      <c r="B38" s="258" t="s">
        <v>54</v>
      </c>
      <c r="C38" s="264">
        <v>0</v>
      </c>
      <c r="D38" s="259">
        <v>0</v>
      </c>
      <c r="E38" s="259">
        <v>0.8</v>
      </c>
      <c r="F38" s="259">
        <f>E38/4</f>
        <v>0.2</v>
      </c>
      <c r="G38" s="259">
        <f>E38/4</f>
        <v>0.2</v>
      </c>
      <c r="H38" s="259">
        <f>E38/4</f>
        <v>0.2</v>
      </c>
      <c r="I38" s="259">
        <f>E38/4</f>
        <v>0.2</v>
      </c>
      <c r="K38" s="2">
        <f t="shared" si="2"/>
        <v>0.8</v>
      </c>
    </row>
    <row r="39" spans="1:11" ht="31.5">
      <c r="A39" s="257" t="s">
        <v>55</v>
      </c>
      <c r="B39" s="258" t="s">
        <v>56</v>
      </c>
      <c r="C39" s="260">
        <f>C50</f>
        <v>0</v>
      </c>
      <c r="D39" s="260">
        <f>D50</f>
        <v>0</v>
      </c>
      <c r="E39" s="260">
        <f>E50</f>
        <v>301.68200000000002</v>
      </c>
      <c r="F39" s="260">
        <f t="shared" ref="F39:I39" si="12">F50</f>
        <v>74.546000000000006</v>
      </c>
      <c r="G39" s="260">
        <f t="shared" si="12"/>
        <v>74.930999999999997</v>
      </c>
      <c r="H39" s="260">
        <f t="shared" si="12"/>
        <v>76.867000000000004</v>
      </c>
      <c r="I39" s="260">
        <f t="shared" si="12"/>
        <v>75.337999999999994</v>
      </c>
      <c r="K39" s="2">
        <f t="shared" si="2"/>
        <v>301.68200000000002</v>
      </c>
    </row>
    <row r="40" spans="1:11" ht="31.5">
      <c r="A40" s="257" t="s">
        <v>57</v>
      </c>
      <c r="B40" s="258" t="s">
        <v>58</v>
      </c>
      <c r="C40" s="260">
        <f t="shared" ref="C40:I40" si="13">C39</f>
        <v>0</v>
      </c>
      <c r="D40" s="260">
        <f t="shared" si="13"/>
        <v>0</v>
      </c>
      <c r="E40" s="260">
        <f t="shared" si="13"/>
        <v>301.68200000000002</v>
      </c>
      <c r="F40" s="260">
        <f t="shared" si="13"/>
        <v>74.546000000000006</v>
      </c>
      <c r="G40" s="260">
        <f t="shared" si="13"/>
        <v>74.930999999999997</v>
      </c>
      <c r="H40" s="260">
        <f t="shared" si="13"/>
        <v>76.867000000000004</v>
      </c>
      <c r="I40" s="260">
        <f t="shared" si="13"/>
        <v>75.337999999999994</v>
      </c>
      <c r="K40" s="2">
        <f t="shared" si="2"/>
        <v>301.68200000000002</v>
      </c>
    </row>
    <row r="41" spans="1:11" ht="15.75">
      <c r="A41" s="113"/>
      <c r="B41" s="113"/>
      <c r="C41" s="113"/>
      <c r="D41" s="113"/>
      <c r="E41" s="113"/>
      <c r="F41" s="113"/>
      <c r="G41" s="113"/>
      <c r="H41" s="113"/>
      <c r="I41" s="113"/>
      <c r="K41"/>
    </row>
    <row r="42" spans="1:11" ht="15.75">
      <c r="A42" s="113"/>
      <c r="B42" s="113"/>
      <c r="C42" s="113"/>
      <c r="D42" s="113"/>
      <c r="E42" s="113"/>
      <c r="F42" s="113"/>
      <c r="G42" s="113"/>
      <c r="H42" s="113"/>
      <c r="I42" s="113" t="s">
        <v>59</v>
      </c>
      <c r="K42"/>
    </row>
    <row r="43" spans="1:11" ht="19.5" customHeight="1">
      <c r="A43" s="279" t="s">
        <v>60</v>
      </c>
      <c r="B43" s="280"/>
      <c r="C43" s="280"/>
      <c r="D43" s="280"/>
      <c r="E43" s="280"/>
      <c r="F43" s="280"/>
      <c r="G43" s="280"/>
      <c r="H43" s="280"/>
      <c r="I43" s="281"/>
      <c r="K43"/>
    </row>
    <row r="44" spans="1:11" ht="31.5">
      <c r="A44" s="257" t="s">
        <v>61</v>
      </c>
      <c r="B44" s="258" t="s">
        <v>14</v>
      </c>
      <c r="C44" s="260">
        <f t="shared" ref="C44:H44" si="14">SUM(C45:C47)</f>
        <v>0</v>
      </c>
      <c r="D44" s="260">
        <f t="shared" si="14"/>
        <v>0</v>
      </c>
      <c r="E44" s="260">
        <f>SUM(E45:E47)</f>
        <v>266.16000000000003</v>
      </c>
      <c r="F44" s="260">
        <f>SUM(F45:F47)</f>
        <v>70.290000000000006</v>
      </c>
      <c r="G44" s="260">
        <f>SUM(G45:G47)</f>
        <v>63.29</v>
      </c>
      <c r="H44" s="260">
        <f t="shared" si="14"/>
        <v>64.789999999999992</v>
      </c>
      <c r="I44" s="260">
        <f>SUM(I45:I47)</f>
        <v>67.790000000000006</v>
      </c>
      <c r="K44" s="2">
        <f t="shared" si="2"/>
        <v>266.16000000000003</v>
      </c>
    </row>
    <row r="45" spans="1:11" ht="31.5">
      <c r="A45" s="257" t="s">
        <v>62</v>
      </c>
      <c r="B45" s="258" t="s">
        <v>63</v>
      </c>
      <c r="C45" s="259"/>
      <c r="D45" s="259"/>
      <c r="E45" s="259">
        <f>SUM(F45:I45)</f>
        <v>12</v>
      </c>
      <c r="F45" s="260">
        <f>SUM('План витрат'!F291:H291)/1000</f>
        <v>3</v>
      </c>
      <c r="G45" s="260">
        <f>SUM('План витрат'!I291:K291)/1000</f>
        <v>3</v>
      </c>
      <c r="H45" s="260">
        <f>SUM('План витрат'!L291:N291)/1000</f>
        <v>3</v>
      </c>
      <c r="I45" s="260">
        <f>SUM('План витрат'!O291:Q291)/1000</f>
        <v>3</v>
      </c>
      <c r="K45" s="2">
        <f t="shared" si="2"/>
        <v>12</v>
      </c>
    </row>
    <row r="46" spans="1:11" ht="15.75">
      <c r="A46" s="257" t="s">
        <v>221</v>
      </c>
      <c r="B46" s="258" t="s">
        <v>65</v>
      </c>
      <c r="C46" s="259"/>
      <c r="D46" s="259"/>
      <c r="E46" s="259">
        <f t="shared" ref="E46:E51" si="15">SUM(F46:I46)</f>
        <v>0</v>
      </c>
      <c r="F46" s="260">
        <f>SUM('План витрат'!F292:H292)/1000</f>
        <v>0</v>
      </c>
      <c r="G46" s="260">
        <f>SUM('План витрат'!I292:K292)/1000</f>
        <v>0</v>
      </c>
      <c r="H46" s="260">
        <f>SUM('План витрат'!L292:N292)/1000</f>
        <v>0</v>
      </c>
      <c r="I46" s="260">
        <f>SUM('План витрат'!O292:Q292)/1000</f>
        <v>0</v>
      </c>
      <c r="K46" s="2">
        <f t="shared" si="2"/>
        <v>0</v>
      </c>
    </row>
    <row r="47" spans="1:11" ht="15.75">
      <c r="A47" s="257" t="s">
        <v>66</v>
      </c>
      <c r="B47" s="258" t="s">
        <v>67</v>
      </c>
      <c r="C47" s="259"/>
      <c r="D47" s="260"/>
      <c r="E47" s="259">
        <f>SUM(F47:I47)</f>
        <v>254.16000000000003</v>
      </c>
      <c r="F47" s="260">
        <f>SUM('План витрат'!F293:H293)/1000</f>
        <v>67.290000000000006</v>
      </c>
      <c r="G47" s="260">
        <f>SUM('План витрат'!I293:K293)/1000</f>
        <v>60.29</v>
      </c>
      <c r="H47" s="260">
        <f>SUM('План витрат'!L293:N293)/1000</f>
        <v>61.79</v>
      </c>
      <c r="I47" s="260">
        <f>SUM('План витрат'!O293:Q293)/1000</f>
        <v>64.790000000000006</v>
      </c>
      <c r="K47" s="2">
        <f t="shared" si="2"/>
        <v>254.16000000000003</v>
      </c>
    </row>
    <row r="48" spans="1:11" ht="15.75">
      <c r="A48" s="257" t="s">
        <v>68</v>
      </c>
      <c r="B48" s="258" t="s">
        <v>16</v>
      </c>
      <c r="C48" s="259"/>
      <c r="D48" s="259"/>
      <c r="E48" s="259">
        <f t="shared" si="15"/>
        <v>1520.4</v>
      </c>
      <c r="F48" s="260">
        <f>SUM('План витрат'!F294:H294)/1000</f>
        <v>373.1</v>
      </c>
      <c r="G48" s="260">
        <f>SUM('План витрат'!I294:K294)/1000</f>
        <v>387.55</v>
      </c>
      <c r="H48" s="259">
        <f>SUM('План витрат'!L294:N294)/1000</f>
        <v>384.05</v>
      </c>
      <c r="I48" s="259">
        <f>SUM('План витрат'!O294:Q294)/1000</f>
        <v>375.7</v>
      </c>
      <c r="K48" s="2">
        <f t="shared" si="2"/>
        <v>1520.4</v>
      </c>
    </row>
    <row r="49" spans="1:11" ht="15.75">
      <c r="A49" s="257" t="s">
        <v>69</v>
      </c>
      <c r="B49" s="258" t="s">
        <v>18</v>
      </c>
      <c r="C49" s="259"/>
      <c r="D49" s="259">
        <v>0</v>
      </c>
      <c r="E49" s="259">
        <v>0</v>
      </c>
      <c r="F49" s="259">
        <f t="shared" ref="F49" si="16">E49/4</f>
        <v>0</v>
      </c>
      <c r="G49" s="259">
        <f t="shared" ref="G49" si="17">E49/4</f>
        <v>0</v>
      </c>
      <c r="H49" s="259">
        <f t="shared" ref="H49" si="18">E49/4</f>
        <v>0</v>
      </c>
      <c r="I49" s="259">
        <f t="shared" ref="I49" si="19">E49/4</f>
        <v>0</v>
      </c>
      <c r="K49" s="2">
        <f t="shared" si="2"/>
        <v>0</v>
      </c>
    </row>
    <row r="50" spans="1:11" ht="15.75">
      <c r="A50" s="257" t="s">
        <v>70</v>
      </c>
      <c r="B50" s="258" t="s">
        <v>20</v>
      </c>
      <c r="C50" s="259"/>
      <c r="D50" s="259"/>
      <c r="E50" s="259">
        <f>SUM(F50:I50)</f>
        <v>301.68200000000002</v>
      </c>
      <c r="F50" s="259">
        <f>SUM('План витрат'!F295:H295)/1000</f>
        <v>74.546000000000006</v>
      </c>
      <c r="G50" s="259">
        <f>SUM('План витрат'!G295:I295)/1000</f>
        <v>74.930999999999997</v>
      </c>
      <c r="H50" s="259">
        <f>SUM('План витрат'!L295:N295)/1000</f>
        <v>76.867000000000004</v>
      </c>
      <c r="I50" s="259">
        <f>SUM('План витрат'!O295:Q295)/1000</f>
        <v>75.337999999999994</v>
      </c>
      <c r="K50" s="2">
        <f t="shared" si="2"/>
        <v>301.68200000000002</v>
      </c>
    </row>
    <row r="51" spans="1:11" ht="15.75">
      <c r="A51" s="257" t="s">
        <v>71</v>
      </c>
      <c r="B51" s="258" t="s">
        <v>24</v>
      </c>
      <c r="C51" s="259"/>
      <c r="D51" s="259"/>
      <c r="E51" s="259">
        <f t="shared" si="15"/>
        <v>30</v>
      </c>
      <c r="F51" s="259">
        <f>SUM('План витрат'!F296:H296)/1000</f>
        <v>7.5</v>
      </c>
      <c r="G51" s="259">
        <f>SUM('План витрат'!I296:K296)/1000</f>
        <v>7.5</v>
      </c>
      <c r="H51" s="259">
        <f>SUM('План витрат'!L296:N296)/1000</f>
        <v>7.5</v>
      </c>
      <c r="I51" s="259">
        <f>SUM('План витрат'!O296:Q296)/1000</f>
        <v>7.5</v>
      </c>
      <c r="K51" s="2">
        <f t="shared" si="2"/>
        <v>30</v>
      </c>
    </row>
    <row r="52" spans="1:11" ht="15.75">
      <c r="A52" s="257" t="s">
        <v>32</v>
      </c>
      <c r="B52" s="258" t="s">
        <v>27</v>
      </c>
      <c r="C52" s="259"/>
      <c r="D52" s="260">
        <v>0</v>
      </c>
      <c r="E52" s="259">
        <f>SUM(F52:I52)</f>
        <v>6.8</v>
      </c>
      <c r="F52" s="259">
        <f>SUM('План витрат'!F297:H297)/1000</f>
        <v>0</v>
      </c>
      <c r="G52" s="259">
        <f>SUM('План витрат'!I297:K297)/1000</f>
        <v>3.4</v>
      </c>
      <c r="H52" s="259">
        <f>SUM('План витрат'!L297:N297)/1000</f>
        <v>3.4</v>
      </c>
      <c r="I52" s="259">
        <f>SUM('План витрат'!O297:Q297)/1000</f>
        <v>0</v>
      </c>
      <c r="K52" s="2"/>
    </row>
    <row r="53" spans="1:11" ht="15.75">
      <c r="A53" s="265" t="s">
        <v>72</v>
      </c>
      <c r="B53" s="261" t="s">
        <v>29</v>
      </c>
      <c r="C53" s="266">
        <f>C44+C48+C50+C51+C49</f>
        <v>0</v>
      </c>
      <c r="D53" s="262">
        <f t="shared" ref="D53" si="20">D44+D48+D50+D51+D49</f>
        <v>0</v>
      </c>
      <c r="E53" s="262">
        <f>E44+E48+E50+E51+E49+E52</f>
        <v>2125.0420000000004</v>
      </c>
      <c r="F53" s="262">
        <f>F44+F48+F50+F51+F49+F52</f>
        <v>525.43600000000004</v>
      </c>
      <c r="G53" s="262">
        <f>G44+G48+G50+G51+G49+G52</f>
        <v>536.67100000000005</v>
      </c>
      <c r="H53" s="262">
        <f t="shared" ref="H53:I53" si="21">H44+H48+H50+H51+H49+H52</f>
        <v>536.60699999999997</v>
      </c>
      <c r="I53" s="262">
        <f t="shared" si="21"/>
        <v>526.32799999999997</v>
      </c>
      <c r="K53" s="2">
        <f t="shared" si="2"/>
        <v>2125.0419999999999</v>
      </c>
    </row>
    <row r="54" spans="1:11" ht="15.75" hidden="1">
      <c r="A54" s="113"/>
      <c r="B54" s="113"/>
      <c r="C54" s="113"/>
      <c r="D54" s="113"/>
      <c r="E54" s="113"/>
      <c r="F54" s="267">
        <f>F27-F26</f>
        <v>525.43600000000004</v>
      </c>
      <c r="G54" s="267">
        <f>G27-G26</f>
        <v>535.20699999999999</v>
      </c>
      <c r="H54" s="267">
        <f>H27-H26</f>
        <v>533.20699999999999</v>
      </c>
      <c r="I54" s="267">
        <f>I27-I26</f>
        <v>526.32799999999997</v>
      </c>
      <c r="K54" s="2">
        <f t="shared" si="2"/>
        <v>2120.1779999999999</v>
      </c>
    </row>
    <row r="55" spans="1:11" ht="15.75">
      <c r="A55" s="113"/>
      <c r="B55" s="113"/>
      <c r="C55" s="113"/>
      <c r="D55" s="113"/>
      <c r="E55" s="113"/>
      <c r="F55" s="113"/>
      <c r="G55" s="113"/>
      <c r="H55" s="113"/>
      <c r="I55" s="113"/>
      <c r="K55" s="2">
        <f t="shared" si="2"/>
        <v>0</v>
      </c>
    </row>
    <row r="56" spans="1:11" ht="18" customHeight="1">
      <c r="A56" s="279" t="s">
        <v>73</v>
      </c>
      <c r="B56" s="280"/>
      <c r="C56" s="280"/>
      <c r="D56" s="280"/>
      <c r="E56" s="280"/>
      <c r="F56" s="280"/>
      <c r="G56" s="280"/>
      <c r="H56" s="280"/>
      <c r="I56" s="281"/>
      <c r="K56" s="2">
        <f t="shared" si="2"/>
        <v>0</v>
      </c>
    </row>
    <row r="57" spans="1:11" ht="18" customHeight="1">
      <c r="A57" s="257" t="s">
        <v>74</v>
      </c>
      <c r="B57" s="258" t="s">
        <v>63</v>
      </c>
      <c r="C57" s="259">
        <v>45</v>
      </c>
      <c r="D57" s="259">
        <v>0</v>
      </c>
      <c r="E57" s="260">
        <f>E58</f>
        <v>0</v>
      </c>
      <c r="F57" s="260">
        <v>0</v>
      </c>
      <c r="G57" s="260">
        <v>0</v>
      </c>
      <c r="H57" s="260">
        <v>0</v>
      </c>
      <c r="I57" s="260">
        <v>0</v>
      </c>
      <c r="K57" s="2">
        <f>SUM(F57:I57)</f>
        <v>0</v>
      </c>
    </row>
    <row r="58" spans="1:11" ht="31.5">
      <c r="A58" s="257" t="s">
        <v>75</v>
      </c>
      <c r="B58" s="258" t="s">
        <v>16</v>
      </c>
      <c r="C58" s="259">
        <v>45</v>
      </c>
      <c r="D58" s="259">
        <v>0</v>
      </c>
      <c r="E58" s="260">
        <v>0</v>
      </c>
      <c r="F58" s="260">
        <v>0</v>
      </c>
      <c r="G58" s="260">
        <v>0</v>
      </c>
      <c r="H58" s="260">
        <v>0</v>
      </c>
      <c r="I58" s="260">
        <v>0</v>
      </c>
      <c r="K58" s="2">
        <f t="shared" si="2"/>
        <v>0</v>
      </c>
    </row>
    <row r="59" spans="1:11" ht="47.25">
      <c r="A59" s="257" t="s">
        <v>76</v>
      </c>
      <c r="B59" s="258" t="s">
        <v>18</v>
      </c>
      <c r="C59" s="258"/>
      <c r="D59" s="260" t="s">
        <v>77</v>
      </c>
      <c r="E59" s="260" t="s">
        <v>77</v>
      </c>
      <c r="F59" s="260" t="s">
        <v>77</v>
      </c>
      <c r="G59" s="260" t="s">
        <v>77</v>
      </c>
      <c r="H59" s="260" t="s">
        <v>77</v>
      </c>
      <c r="I59" s="260" t="s">
        <v>77</v>
      </c>
      <c r="K59" s="2">
        <f t="shared" si="2"/>
        <v>0</v>
      </c>
    </row>
    <row r="60" spans="1:11" ht="15.75">
      <c r="A60" s="113"/>
      <c r="B60" s="113"/>
      <c r="C60" s="113"/>
      <c r="D60" s="113"/>
      <c r="E60" s="113"/>
      <c r="F60" s="113"/>
      <c r="G60" s="113"/>
      <c r="H60" s="113"/>
      <c r="I60" s="113"/>
    </row>
    <row r="61" spans="1:11" ht="15.75">
      <c r="A61" s="113"/>
      <c r="B61" s="113"/>
      <c r="C61" s="113"/>
      <c r="D61" s="113"/>
      <c r="E61" s="113"/>
      <c r="F61" s="113"/>
      <c r="G61" s="113"/>
      <c r="H61" s="113"/>
      <c r="I61" s="113"/>
    </row>
    <row r="62" spans="1:11" ht="15.75">
      <c r="A62" s="113"/>
      <c r="B62" s="113"/>
      <c r="C62" s="113"/>
      <c r="D62" s="113"/>
      <c r="E62" s="113"/>
      <c r="F62" s="113"/>
      <c r="G62" s="113"/>
      <c r="H62" s="113"/>
      <c r="I62" s="113"/>
    </row>
    <row r="63" spans="1:11" ht="15.75">
      <c r="A63" s="112"/>
      <c r="B63" s="112"/>
      <c r="C63" s="112"/>
      <c r="D63" s="112"/>
      <c r="E63" s="112"/>
      <c r="F63" s="112"/>
      <c r="G63" s="112"/>
      <c r="H63" s="112"/>
      <c r="I63" s="113"/>
    </row>
    <row r="64" spans="1:11" ht="15.75">
      <c r="A64" s="112"/>
      <c r="B64" s="112"/>
      <c r="C64" s="112"/>
      <c r="D64" s="112"/>
      <c r="E64" s="112"/>
      <c r="F64" s="112"/>
      <c r="G64" s="112"/>
      <c r="H64" s="112"/>
      <c r="I64" s="113"/>
    </row>
    <row r="65" spans="1:9" ht="15.75">
      <c r="A65" s="112" t="s">
        <v>78</v>
      </c>
      <c r="B65" s="112"/>
      <c r="C65" s="112"/>
      <c r="D65" s="112"/>
      <c r="E65" s="112" t="s">
        <v>250</v>
      </c>
      <c r="F65" s="112"/>
      <c r="G65" s="112"/>
      <c r="H65" s="112"/>
      <c r="I65" s="113"/>
    </row>
    <row r="66" spans="1:9" ht="15.75">
      <c r="A66" s="112"/>
      <c r="B66" s="112"/>
      <c r="C66" s="112"/>
      <c r="D66" s="112"/>
      <c r="E66" s="112"/>
      <c r="F66" s="112"/>
      <c r="G66" s="112"/>
      <c r="H66" s="112"/>
      <c r="I66" s="113"/>
    </row>
    <row r="67" spans="1:9" ht="15.75">
      <c r="A67" s="112"/>
      <c r="B67" s="112"/>
      <c r="C67" s="112"/>
      <c r="D67" s="112"/>
      <c r="E67" s="112"/>
      <c r="F67" s="112"/>
      <c r="G67" s="112"/>
      <c r="H67" s="118"/>
      <c r="I67" s="53"/>
    </row>
    <row r="68" spans="1:9">
      <c r="A68" s="118"/>
      <c r="B68" s="118"/>
      <c r="C68" s="118"/>
      <c r="D68" s="118"/>
      <c r="E68" s="118"/>
      <c r="F68" s="118"/>
      <c r="G68" s="118"/>
      <c r="H68" s="118"/>
      <c r="I68" s="53"/>
    </row>
    <row r="69" spans="1:9">
      <c r="A69" s="53"/>
      <c r="B69" s="53"/>
      <c r="C69" s="53"/>
      <c r="D69" s="53"/>
      <c r="E69" s="53"/>
      <c r="F69" s="53"/>
      <c r="G69" s="53"/>
      <c r="H69" s="53"/>
      <c r="I69" s="53"/>
    </row>
    <row r="70" spans="1:9">
      <c r="A70" s="53"/>
      <c r="B70" s="53"/>
      <c r="C70" s="53"/>
      <c r="D70" s="53"/>
      <c r="E70" s="53"/>
      <c r="F70" s="53"/>
      <c r="G70" s="53"/>
      <c r="H70" s="53"/>
      <c r="I70" s="53"/>
    </row>
  </sheetData>
  <mergeCells count="16">
    <mergeCell ref="A56:I56"/>
    <mergeCell ref="A13:A14"/>
    <mergeCell ref="B13:B14"/>
    <mergeCell ref="C13:C14"/>
    <mergeCell ref="D13:D14"/>
    <mergeCell ref="E13:E14"/>
    <mergeCell ref="A12:I12"/>
    <mergeCell ref="F13:I13"/>
    <mergeCell ref="A28:I28"/>
    <mergeCell ref="A32:I32"/>
    <mergeCell ref="A43:I43"/>
    <mergeCell ref="G3:I3"/>
    <mergeCell ref="A7:I7"/>
    <mergeCell ref="A8:I8"/>
    <mergeCell ref="A9:I9"/>
    <mergeCell ref="A11:I11"/>
  </mergeCells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CC51"/>
  <sheetViews>
    <sheetView topLeftCell="A27" zoomScale="90" zoomScaleNormal="90" workbookViewId="0">
      <selection sqref="A1:AM45"/>
    </sheetView>
  </sheetViews>
  <sheetFormatPr defaultRowHeight="15"/>
  <cols>
    <col min="1" max="1" width="5.7109375" customWidth="1"/>
    <col min="2" max="2" width="55.7109375" customWidth="1"/>
    <col min="3" max="3" width="10.7109375" hidden="1" customWidth="1"/>
    <col min="4" max="4" width="18.140625" hidden="1" customWidth="1"/>
    <col min="5" max="5" width="0.140625" customWidth="1"/>
    <col min="6" max="6" width="14.5703125" customWidth="1"/>
    <col min="7" max="7" width="0.28515625" hidden="1" customWidth="1"/>
    <col min="8" max="8" width="14.42578125" hidden="1" customWidth="1"/>
    <col min="9" max="9" width="10.42578125" hidden="1" customWidth="1"/>
    <col min="10" max="10" width="9.85546875" hidden="1" customWidth="1"/>
    <col min="11" max="19" width="6.7109375" hidden="1" customWidth="1"/>
    <col min="20" max="22" width="7.85546875" hidden="1" customWidth="1"/>
    <col min="23" max="23" width="12.42578125" hidden="1" customWidth="1"/>
    <col min="24" max="24" width="19" hidden="1" customWidth="1"/>
    <col min="25" max="26" width="9" hidden="1" customWidth="1"/>
    <col min="27" max="27" width="13.28515625" customWidth="1"/>
    <col min="28" max="28" width="0.140625" hidden="1" customWidth="1"/>
    <col min="29" max="29" width="9.85546875" hidden="1" customWidth="1"/>
    <col min="30" max="30" width="0.85546875" hidden="1" customWidth="1"/>
    <col min="31" max="31" width="12.85546875" customWidth="1"/>
    <col min="32" max="32" width="0.140625" hidden="1" customWidth="1"/>
    <col min="33" max="34" width="8" hidden="1" customWidth="1"/>
    <col min="35" max="35" width="13.140625" customWidth="1"/>
    <col min="36" max="37" width="9.85546875" hidden="1" customWidth="1"/>
    <col min="38" max="38" width="0.5703125" hidden="1" customWidth="1"/>
    <col min="39" max="39" width="12.7109375" customWidth="1"/>
    <col min="41" max="41" width="13" customWidth="1"/>
    <col min="42" max="42" width="12.85546875" customWidth="1"/>
    <col min="43" max="43" width="12.7109375" customWidth="1"/>
    <col min="44" max="44" width="13.140625" customWidth="1"/>
    <col min="45" max="45" width="12.140625" customWidth="1"/>
    <col min="46" max="46" width="12.7109375" customWidth="1"/>
    <col min="47" max="47" width="13.42578125" customWidth="1"/>
    <col min="48" max="48" width="12.7109375" customWidth="1"/>
    <col min="49" max="49" width="12.5703125" customWidth="1"/>
    <col min="50" max="51" width="12.85546875" customWidth="1"/>
    <col min="52" max="52" width="13.140625" customWidth="1"/>
    <col min="53" max="53" width="13.28515625" customWidth="1"/>
    <col min="55" max="55" width="13" customWidth="1"/>
    <col min="56" max="56" width="12.5703125" customWidth="1"/>
    <col min="57" max="57" width="13.140625" customWidth="1"/>
    <col min="58" max="59" width="12.85546875" customWidth="1"/>
    <col min="60" max="60" width="12.5703125" customWidth="1"/>
    <col min="61" max="61" width="12.7109375" customWidth="1"/>
    <col min="62" max="62" width="12.85546875" customWidth="1"/>
    <col min="63" max="63" width="12.140625" customWidth="1"/>
    <col min="64" max="64" width="12.7109375" customWidth="1"/>
    <col min="65" max="65" width="12.5703125" customWidth="1"/>
    <col min="66" max="66" width="13" customWidth="1"/>
    <col min="67" max="67" width="15.7109375" customWidth="1"/>
  </cols>
  <sheetData>
    <row r="1" spans="1:81">
      <c r="AA1" t="s">
        <v>232</v>
      </c>
      <c r="BA1">
        <v>0</v>
      </c>
    </row>
    <row r="2" spans="1:81" ht="15.75" thickBot="1"/>
    <row r="3" spans="1:81" ht="16.5" thickBot="1">
      <c r="A3" s="53"/>
      <c r="B3" s="296" t="s">
        <v>251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</row>
    <row r="4" spans="1:81" ht="15.75" thickBo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 t="s">
        <v>172</v>
      </c>
      <c r="BC4" s="48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50"/>
    </row>
    <row r="5" spans="1:81" ht="15.75" thickBot="1">
      <c r="A5" s="53"/>
      <c r="B5" s="53"/>
      <c r="C5" s="53"/>
      <c r="D5" s="53"/>
      <c r="E5" s="55"/>
      <c r="F5" s="56"/>
      <c r="G5" s="57"/>
      <c r="H5" s="57"/>
      <c r="I5" s="58"/>
      <c r="J5" s="53"/>
      <c r="K5" s="297" t="s">
        <v>184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59" t="s">
        <v>185</v>
      </c>
      <c r="Y5" s="59"/>
      <c r="Z5" s="59"/>
      <c r="AA5" s="299" t="s">
        <v>186</v>
      </c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1"/>
      <c r="AO5" s="287" t="s">
        <v>187</v>
      </c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9"/>
      <c r="BB5" s="53"/>
      <c r="BC5" s="287" t="s">
        <v>188</v>
      </c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9"/>
    </row>
    <row r="6" spans="1:81" ht="54.75" customHeight="1" thickBot="1">
      <c r="A6" s="60"/>
      <c r="B6" s="61" t="s">
        <v>189</v>
      </c>
      <c r="C6" s="62" t="s">
        <v>190</v>
      </c>
      <c r="D6" s="60" t="s">
        <v>191</v>
      </c>
      <c r="E6" s="60" t="s">
        <v>192</v>
      </c>
      <c r="F6" s="62" t="s">
        <v>229</v>
      </c>
      <c r="G6" s="60" t="s">
        <v>25</v>
      </c>
      <c r="H6" s="60" t="s">
        <v>191</v>
      </c>
      <c r="I6" s="62" t="s">
        <v>193</v>
      </c>
      <c r="J6" s="62" t="s">
        <v>194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>
        <v>9</v>
      </c>
      <c r="T6" s="60">
        <v>10</v>
      </c>
      <c r="U6" s="60">
        <v>11</v>
      </c>
      <c r="V6" s="60">
        <v>12</v>
      </c>
      <c r="W6" s="60" t="s">
        <v>195</v>
      </c>
      <c r="X6" s="60">
        <v>1</v>
      </c>
      <c r="Y6" s="60">
        <v>2</v>
      </c>
      <c r="Z6" s="60">
        <v>3</v>
      </c>
      <c r="AA6" s="62" t="s">
        <v>196</v>
      </c>
      <c r="AB6" s="60">
        <v>4</v>
      </c>
      <c r="AC6" s="60">
        <v>5</v>
      </c>
      <c r="AD6" s="60">
        <v>6</v>
      </c>
      <c r="AE6" s="62" t="s">
        <v>197</v>
      </c>
      <c r="AF6" s="60">
        <v>7</v>
      </c>
      <c r="AG6" s="60">
        <v>8</v>
      </c>
      <c r="AH6" s="60">
        <v>9</v>
      </c>
      <c r="AI6" s="62" t="s">
        <v>198</v>
      </c>
      <c r="AJ6" s="60">
        <v>10</v>
      </c>
      <c r="AK6" s="60">
        <v>11</v>
      </c>
      <c r="AL6" s="60">
        <v>12</v>
      </c>
      <c r="AM6" s="62" t="s">
        <v>199</v>
      </c>
      <c r="AO6" s="119">
        <v>1</v>
      </c>
      <c r="AP6" s="120">
        <v>2</v>
      </c>
      <c r="AQ6" s="120">
        <v>3</v>
      </c>
      <c r="AR6" s="120">
        <v>4</v>
      </c>
      <c r="AS6" s="120">
        <v>5</v>
      </c>
      <c r="AT6" s="120">
        <v>6</v>
      </c>
      <c r="AU6" s="120">
        <v>7</v>
      </c>
      <c r="AV6" s="120">
        <v>8</v>
      </c>
      <c r="AW6" s="120">
        <v>9</v>
      </c>
      <c r="AX6" s="120">
        <v>10</v>
      </c>
      <c r="AY6" s="120">
        <v>11</v>
      </c>
      <c r="AZ6" s="120">
        <v>12</v>
      </c>
      <c r="BA6" s="120" t="s">
        <v>195</v>
      </c>
      <c r="BB6" s="53"/>
      <c r="BC6" s="119">
        <v>1</v>
      </c>
      <c r="BD6" s="120">
        <v>2</v>
      </c>
      <c r="BE6" s="120">
        <v>3</v>
      </c>
      <c r="BF6" s="120">
        <v>4</v>
      </c>
      <c r="BG6" s="120">
        <v>5</v>
      </c>
      <c r="BH6" s="120">
        <v>6</v>
      </c>
      <c r="BI6" s="120">
        <v>7</v>
      </c>
      <c r="BJ6" s="120">
        <v>8</v>
      </c>
      <c r="BK6" s="120">
        <v>9</v>
      </c>
      <c r="BL6" s="120">
        <v>10</v>
      </c>
      <c r="BM6" s="120">
        <v>11</v>
      </c>
      <c r="BN6" s="120">
        <v>12</v>
      </c>
      <c r="BO6" s="120" t="s">
        <v>195</v>
      </c>
    </row>
    <row r="7" spans="1:81" ht="39.75" customHeight="1" thickBot="1">
      <c r="A7" s="63">
        <v>1</v>
      </c>
      <c r="B7" s="74" t="s">
        <v>241</v>
      </c>
      <c r="C7" s="64"/>
      <c r="D7" s="64"/>
      <c r="E7" s="65">
        <f>W7</f>
        <v>0</v>
      </c>
      <c r="F7" s="66">
        <f>SUM(F8:F11)</f>
        <v>2584900</v>
      </c>
      <c r="G7" s="65" t="e">
        <f>#REF!</f>
        <v>#REF!</v>
      </c>
      <c r="H7" s="65"/>
      <c r="I7" s="67"/>
      <c r="J7" s="68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9">
        <f>SUM(K7:V7)</f>
        <v>0</v>
      </c>
      <c r="X7" s="70"/>
      <c r="Y7" s="70"/>
      <c r="Z7" s="70"/>
      <c r="AA7" s="71">
        <f>SUM(AA8:AA11)</f>
        <v>635500</v>
      </c>
      <c r="AB7" s="71">
        <f t="shared" ref="AB7:AM7" si="0">SUM(AB8:AB11)</f>
        <v>2308500</v>
      </c>
      <c r="AC7" s="71">
        <f t="shared" si="0"/>
        <v>2273500</v>
      </c>
      <c r="AD7" s="71">
        <f t="shared" si="0"/>
        <v>2258500</v>
      </c>
      <c r="AE7" s="71">
        <f t="shared" si="0"/>
        <v>652600</v>
      </c>
      <c r="AF7" s="71">
        <f t="shared" si="0"/>
        <v>2258500</v>
      </c>
      <c r="AG7" s="71">
        <f t="shared" si="0"/>
        <v>2263500</v>
      </c>
      <c r="AH7" s="71">
        <f t="shared" si="0"/>
        <v>2197905</v>
      </c>
      <c r="AI7" s="71">
        <f t="shared" si="0"/>
        <v>652000</v>
      </c>
      <c r="AJ7" s="72">
        <f t="shared" si="0"/>
        <v>2398700</v>
      </c>
      <c r="AK7" s="72">
        <f t="shared" si="0"/>
        <v>1985000</v>
      </c>
      <c r="AL7" s="72">
        <f t="shared" si="0"/>
        <v>2033912</v>
      </c>
      <c r="AM7" s="72">
        <f t="shared" si="0"/>
        <v>644800</v>
      </c>
      <c r="AO7" s="81">
        <f>$I7*X7</f>
        <v>0</v>
      </c>
      <c r="AP7" s="81">
        <f t="shared" ref="AP7:AQ7" si="1">$I7*Y7</f>
        <v>0</v>
      </c>
      <c r="AQ7" s="81">
        <f t="shared" si="1"/>
        <v>0</v>
      </c>
      <c r="AR7" s="81">
        <f t="shared" ref="AR7:AT7" si="2">$I7*AB7</f>
        <v>0</v>
      </c>
      <c r="AS7" s="81">
        <f t="shared" si="2"/>
        <v>0</v>
      </c>
      <c r="AT7" s="81">
        <f t="shared" si="2"/>
        <v>0</v>
      </c>
      <c r="AU7" s="81">
        <f t="shared" ref="AU7:AW7" si="3">$I7*AF7</f>
        <v>0</v>
      </c>
      <c r="AV7" s="81">
        <f t="shared" si="3"/>
        <v>0</v>
      </c>
      <c r="AW7" s="81">
        <f t="shared" si="3"/>
        <v>0</v>
      </c>
      <c r="AX7" s="81">
        <f t="shared" ref="AX7:AZ7" si="4">$I7*AJ7</f>
        <v>0</v>
      </c>
      <c r="AY7" s="81">
        <f t="shared" si="4"/>
        <v>0</v>
      </c>
      <c r="AZ7" s="81">
        <f t="shared" si="4"/>
        <v>0</v>
      </c>
      <c r="BA7" s="121">
        <f>SUM(AO7:AZ7)</f>
        <v>0</v>
      </c>
      <c r="BB7" s="53"/>
      <c r="BC7" s="82">
        <f>AO7/(1+$J7/100)</f>
        <v>0</v>
      </c>
      <c r="BD7" s="82">
        <f t="shared" ref="BC7:BN22" si="5">AP7/(1+$J7/100)</f>
        <v>0</v>
      </c>
      <c r="BE7" s="82">
        <f t="shared" si="5"/>
        <v>0</v>
      </c>
      <c r="BF7" s="82">
        <f t="shared" si="5"/>
        <v>0</v>
      </c>
      <c r="BG7" s="82">
        <f t="shared" si="5"/>
        <v>0</v>
      </c>
      <c r="BH7" s="82">
        <f t="shared" si="5"/>
        <v>0</v>
      </c>
      <c r="BI7" s="82">
        <f t="shared" si="5"/>
        <v>0</v>
      </c>
      <c r="BJ7" s="82">
        <f t="shared" si="5"/>
        <v>0</v>
      </c>
      <c r="BK7" s="82">
        <f t="shared" si="5"/>
        <v>0</v>
      </c>
      <c r="BL7" s="82">
        <f t="shared" si="5"/>
        <v>0</v>
      </c>
      <c r="BM7" s="82">
        <f t="shared" si="5"/>
        <v>0</v>
      </c>
      <c r="BN7" s="82">
        <f t="shared" si="5"/>
        <v>0</v>
      </c>
      <c r="BO7" s="121">
        <f>SUM(BC7:BN7)</f>
        <v>0</v>
      </c>
    </row>
    <row r="8" spans="1:81" ht="18" customHeight="1" thickBot="1">
      <c r="A8" s="73" t="s">
        <v>200</v>
      </c>
      <c r="B8" s="74" t="s">
        <v>241</v>
      </c>
      <c r="C8" s="75"/>
      <c r="D8" s="64"/>
      <c r="E8" s="76">
        <f t="shared" ref="E8:E39" si="6">W8</f>
        <v>0</v>
      </c>
      <c r="F8" s="77">
        <f>AA8+AE8+AI8+AM8</f>
        <v>2584900</v>
      </c>
      <c r="G8" s="76" t="e">
        <f>#REF!</f>
        <v>#REF!</v>
      </c>
      <c r="H8" s="76"/>
      <c r="I8" s="78">
        <v>1</v>
      </c>
      <c r="J8" s="79">
        <v>20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80">
        <f t="shared" ref="W8:W39" si="7">SUM(K8:V8)</f>
        <v>0</v>
      </c>
      <c r="X8" s="81">
        <v>1310000</v>
      </c>
      <c r="Y8" s="81">
        <v>1500000</v>
      </c>
      <c r="Z8" s="81">
        <v>1500000</v>
      </c>
      <c r="AA8" s="82">
        <f>SUM(AO8:AQ8)</f>
        <v>635500</v>
      </c>
      <c r="AB8" s="81">
        <v>1500000</v>
      </c>
      <c r="AC8" s="81">
        <v>1500000</v>
      </c>
      <c r="AD8" s="81">
        <v>1500000</v>
      </c>
      <c r="AE8" s="83">
        <f>SUM(AR8:AT8)</f>
        <v>652600</v>
      </c>
      <c r="AF8" s="81">
        <v>1500000</v>
      </c>
      <c r="AG8" s="81">
        <v>1500000</v>
      </c>
      <c r="AH8" s="81">
        <v>1500000</v>
      </c>
      <c r="AI8" s="83">
        <f>SUM(AU8:AW8)</f>
        <v>652000</v>
      </c>
      <c r="AJ8" s="81">
        <v>1500000</v>
      </c>
      <c r="AK8" s="81">
        <v>1500000</v>
      </c>
      <c r="AL8" s="81">
        <v>1690000</v>
      </c>
      <c r="AM8" s="83">
        <f>SUM(AX8:AZ8)</f>
        <v>644800</v>
      </c>
      <c r="AO8" s="251">
        <v>209000</v>
      </c>
      <c r="AP8" s="251">
        <v>210500</v>
      </c>
      <c r="AQ8" s="251">
        <v>216000</v>
      </c>
      <c r="AR8" s="251">
        <v>216000</v>
      </c>
      <c r="AS8" s="251">
        <v>218000</v>
      </c>
      <c r="AT8" s="251">
        <v>218600</v>
      </c>
      <c r="AU8" s="252">
        <v>220000</v>
      </c>
      <c r="AV8" s="251">
        <v>216000</v>
      </c>
      <c r="AW8" s="251">
        <v>216000</v>
      </c>
      <c r="AX8" s="83">
        <v>216000</v>
      </c>
      <c r="AY8" s="83">
        <v>214000</v>
      </c>
      <c r="AZ8" s="83">
        <v>214800</v>
      </c>
      <c r="BA8" s="122">
        <f>SUM(AO8:AZ8)</f>
        <v>2584900</v>
      </c>
      <c r="BB8" s="53"/>
      <c r="BC8" s="82">
        <f t="shared" si="5"/>
        <v>174166.66666666669</v>
      </c>
      <c r="BD8" s="82">
        <f t="shared" si="5"/>
        <v>175416.66666666669</v>
      </c>
      <c r="BE8" s="82">
        <f t="shared" si="5"/>
        <v>180000</v>
      </c>
      <c r="BF8" s="82">
        <f t="shared" si="5"/>
        <v>180000</v>
      </c>
      <c r="BG8" s="82">
        <f t="shared" si="5"/>
        <v>181666.66666666669</v>
      </c>
      <c r="BH8" s="82">
        <f t="shared" si="5"/>
        <v>182166.66666666669</v>
      </c>
      <c r="BI8" s="82">
        <f t="shared" si="5"/>
        <v>183333.33333333334</v>
      </c>
      <c r="BJ8" s="82">
        <f t="shared" si="5"/>
        <v>180000</v>
      </c>
      <c r="BK8" s="82">
        <f t="shared" si="5"/>
        <v>180000</v>
      </c>
      <c r="BL8" s="82">
        <f t="shared" si="5"/>
        <v>180000</v>
      </c>
      <c r="BM8" s="82">
        <f t="shared" si="5"/>
        <v>178333.33333333334</v>
      </c>
      <c r="BN8" s="82">
        <f t="shared" si="5"/>
        <v>179000</v>
      </c>
      <c r="BO8" s="80">
        <f t="shared" ref="BO8:BO37" si="8">SUM(BC8:BN8)</f>
        <v>2154083.333333333</v>
      </c>
      <c r="BR8" s="82">
        <v>165000</v>
      </c>
      <c r="BS8" s="82">
        <v>168750</v>
      </c>
      <c r="BT8" s="82">
        <v>170666.66666666669</v>
      </c>
      <c r="BU8" s="82">
        <v>170000</v>
      </c>
      <c r="BV8" s="82">
        <v>173333.33333333334</v>
      </c>
      <c r="BW8" s="82">
        <v>173833.33333333334</v>
      </c>
      <c r="BX8" s="82">
        <v>175000</v>
      </c>
      <c r="BY8" s="82">
        <v>173500</v>
      </c>
      <c r="BZ8" s="82">
        <v>173333.33333333334</v>
      </c>
      <c r="CA8" s="82">
        <v>175000</v>
      </c>
      <c r="CB8" s="82">
        <v>174166.66666666669</v>
      </c>
      <c r="CC8" s="82">
        <v>172750</v>
      </c>
    </row>
    <row r="9" spans="1:81" ht="18" customHeight="1" thickBot="1">
      <c r="A9" s="84" t="s">
        <v>201</v>
      </c>
      <c r="B9" s="74"/>
      <c r="C9" s="75"/>
      <c r="D9" s="64"/>
      <c r="E9" s="76">
        <f t="shared" si="6"/>
        <v>0</v>
      </c>
      <c r="F9" s="85">
        <f>AA9+AE9+AI9+AM9</f>
        <v>0</v>
      </c>
      <c r="G9" s="76" t="e">
        <f>#REF!</f>
        <v>#REF!</v>
      </c>
      <c r="H9" s="76"/>
      <c r="I9" s="78">
        <v>1</v>
      </c>
      <c r="J9" s="79">
        <v>20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80">
        <f t="shared" si="7"/>
        <v>0</v>
      </c>
      <c r="X9" s="81">
        <v>185000</v>
      </c>
      <c r="Y9" s="81">
        <v>300000</v>
      </c>
      <c r="Z9" s="81">
        <v>250000</v>
      </c>
      <c r="AA9" s="82">
        <f t="shared" ref="AA9:AA27" si="9">SUM(AO9:AQ9)</f>
        <v>0</v>
      </c>
      <c r="AB9" s="82">
        <v>340000</v>
      </c>
      <c r="AC9" s="82">
        <v>305000</v>
      </c>
      <c r="AD9" s="82">
        <v>290000</v>
      </c>
      <c r="AE9" s="82">
        <f t="shared" ref="AE9:AE18" si="10">SUM(AR9:AT9)</f>
        <v>0</v>
      </c>
      <c r="AF9" s="82">
        <v>290000</v>
      </c>
      <c r="AG9" s="82">
        <v>295000</v>
      </c>
      <c r="AH9" s="82">
        <v>279405</v>
      </c>
      <c r="AI9" s="82">
        <f>SUM(AU9:AW9)</f>
        <v>0</v>
      </c>
      <c r="AJ9" s="82">
        <v>480000</v>
      </c>
      <c r="AK9" s="82">
        <v>485000</v>
      </c>
      <c r="AL9" s="82">
        <v>300000</v>
      </c>
      <c r="AM9" s="82">
        <f t="shared" ref="AM9:AM27" si="11">SUM(AX9:AZ9)</f>
        <v>0</v>
      </c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0">
        <f t="shared" ref="BA9:BA38" si="12">SUM(AO9:AZ9)</f>
        <v>0</v>
      </c>
      <c r="BB9" s="53"/>
      <c r="BC9" s="82">
        <f t="shared" ref="BC9:BN30" si="13">AO9/(1+$J9/100)</f>
        <v>0</v>
      </c>
      <c r="BD9" s="82">
        <f t="shared" si="5"/>
        <v>0</v>
      </c>
      <c r="BE9" s="82">
        <f t="shared" si="5"/>
        <v>0</v>
      </c>
      <c r="BF9" s="82">
        <f t="shared" si="5"/>
        <v>0</v>
      </c>
      <c r="BG9" s="82">
        <f t="shared" si="5"/>
        <v>0</v>
      </c>
      <c r="BH9" s="82">
        <f t="shared" si="5"/>
        <v>0</v>
      </c>
      <c r="BI9" s="82">
        <f t="shared" si="5"/>
        <v>0</v>
      </c>
      <c r="BJ9" s="82">
        <f t="shared" si="5"/>
        <v>0</v>
      </c>
      <c r="BK9" s="82">
        <f t="shared" si="5"/>
        <v>0</v>
      </c>
      <c r="BL9" s="82">
        <f t="shared" si="5"/>
        <v>0</v>
      </c>
      <c r="BM9" s="82">
        <f t="shared" si="5"/>
        <v>0</v>
      </c>
      <c r="BN9" s="82">
        <f t="shared" si="5"/>
        <v>0</v>
      </c>
      <c r="BO9" s="123">
        <f t="shared" si="8"/>
        <v>0</v>
      </c>
      <c r="BR9">
        <v>59750</v>
      </c>
      <c r="BS9">
        <v>61100</v>
      </c>
      <c r="BT9">
        <v>61700</v>
      </c>
      <c r="BU9">
        <v>61500</v>
      </c>
      <c r="BV9">
        <v>62600</v>
      </c>
      <c r="BW9">
        <v>62800</v>
      </c>
      <c r="BX9">
        <v>63300</v>
      </c>
      <c r="BY9">
        <v>63700</v>
      </c>
      <c r="BZ9">
        <v>63600</v>
      </c>
      <c r="CA9">
        <v>63300</v>
      </c>
      <c r="CB9">
        <v>63900</v>
      </c>
      <c r="CC9">
        <v>62450</v>
      </c>
    </row>
    <row r="10" spans="1:81" ht="18.75" customHeight="1" thickBot="1">
      <c r="A10" s="84" t="s">
        <v>202</v>
      </c>
      <c r="B10" s="74"/>
      <c r="C10" s="75"/>
      <c r="D10" s="64"/>
      <c r="E10" s="76">
        <f t="shared" si="6"/>
        <v>0</v>
      </c>
      <c r="F10" s="85">
        <f>AA10+AE10+AI10+AM10</f>
        <v>0</v>
      </c>
      <c r="G10" s="76" t="e">
        <f>#REF!</f>
        <v>#REF!</v>
      </c>
      <c r="H10" s="76"/>
      <c r="I10" s="78">
        <v>1</v>
      </c>
      <c r="J10" s="79">
        <v>20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80">
        <f t="shared" si="7"/>
        <v>0</v>
      </c>
      <c r="X10" s="81">
        <v>1210000</v>
      </c>
      <c r="Y10" s="81">
        <v>1000000</v>
      </c>
      <c r="Z10" s="81"/>
      <c r="AA10" s="82">
        <f t="shared" si="9"/>
        <v>0</v>
      </c>
      <c r="AB10" s="82"/>
      <c r="AC10" s="82"/>
      <c r="AD10" s="82"/>
      <c r="AE10" s="82">
        <f t="shared" si="10"/>
        <v>0</v>
      </c>
      <c r="AF10" s="82"/>
      <c r="AG10" s="82"/>
      <c r="AH10" s="82"/>
      <c r="AI10" s="82">
        <f t="shared" ref="AI10" si="14">SUM(AF10:AH10)</f>
        <v>0</v>
      </c>
      <c r="AJ10" s="82"/>
      <c r="AK10" s="82"/>
      <c r="AL10" s="82">
        <v>43912</v>
      </c>
      <c r="AM10" s="82">
        <f t="shared" si="11"/>
        <v>0</v>
      </c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80">
        <f t="shared" si="12"/>
        <v>0</v>
      </c>
      <c r="BB10" s="53"/>
      <c r="BC10" s="82">
        <f t="shared" si="13"/>
        <v>0</v>
      </c>
      <c r="BD10" s="82">
        <f t="shared" si="5"/>
        <v>0</v>
      </c>
      <c r="BE10" s="82">
        <f t="shared" si="5"/>
        <v>0</v>
      </c>
      <c r="BF10" s="82">
        <f t="shared" si="5"/>
        <v>0</v>
      </c>
      <c r="BG10" s="82">
        <f t="shared" si="5"/>
        <v>0</v>
      </c>
      <c r="BH10" s="82">
        <f t="shared" si="5"/>
        <v>0</v>
      </c>
      <c r="BI10" s="82">
        <f t="shared" si="5"/>
        <v>0</v>
      </c>
      <c r="BJ10" s="82">
        <f t="shared" si="5"/>
        <v>0</v>
      </c>
      <c r="BK10" s="82">
        <f t="shared" si="5"/>
        <v>0</v>
      </c>
      <c r="BL10" s="82">
        <f t="shared" si="5"/>
        <v>0</v>
      </c>
      <c r="BM10" s="82">
        <f t="shared" si="5"/>
        <v>0</v>
      </c>
      <c r="BN10" s="82">
        <f t="shared" si="5"/>
        <v>0</v>
      </c>
      <c r="BO10" s="123">
        <f t="shared" si="8"/>
        <v>0</v>
      </c>
      <c r="BR10">
        <f>BR9*22%</f>
        <v>13145</v>
      </c>
      <c r="BS10">
        <f t="shared" ref="BS10:CC10" si="15">BS9*22%</f>
        <v>13442</v>
      </c>
      <c r="BT10">
        <f t="shared" si="15"/>
        <v>13574</v>
      </c>
      <c r="BU10">
        <f t="shared" si="15"/>
        <v>13530</v>
      </c>
      <c r="BV10">
        <f t="shared" si="15"/>
        <v>13772</v>
      </c>
      <c r="BW10">
        <f t="shared" si="15"/>
        <v>13816</v>
      </c>
      <c r="BX10">
        <f t="shared" si="15"/>
        <v>13926</v>
      </c>
      <c r="BY10">
        <f t="shared" si="15"/>
        <v>14014</v>
      </c>
      <c r="BZ10">
        <f t="shared" si="15"/>
        <v>13992</v>
      </c>
      <c r="CA10">
        <f t="shared" si="15"/>
        <v>13926</v>
      </c>
      <c r="CB10">
        <f t="shared" si="15"/>
        <v>14058</v>
      </c>
      <c r="CC10">
        <f t="shared" si="15"/>
        <v>13739</v>
      </c>
    </row>
    <row r="11" spans="1:81" ht="19.5" customHeight="1" thickBot="1">
      <c r="A11" s="84" t="s">
        <v>203</v>
      </c>
      <c r="B11" s="74"/>
      <c r="C11" s="75"/>
      <c r="D11" s="64"/>
      <c r="E11" s="76">
        <f t="shared" si="6"/>
        <v>0</v>
      </c>
      <c r="F11" s="85">
        <f t="shared" ref="F11:F12" si="16">AA11+AE11+AI11+AM11</f>
        <v>0</v>
      </c>
      <c r="G11" s="76" t="e">
        <f>#REF!</f>
        <v>#REF!</v>
      </c>
      <c r="H11" s="76"/>
      <c r="I11" s="78">
        <v>1</v>
      </c>
      <c r="J11" s="79">
        <v>20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0">
        <f t="shared" si="7"/>
        <v>0</v>
      </c>
      <c r="X11" s="81"/>
      <c r="Y11" s="81"/>
      <c r="Z11" s="81"/>
      <c r="AA11" s="82">
        <f t="shared" si="9"/>
        <v>0</v>
      </c>
      <c r="AB11" s="82">
        <v>468500</v>
      </c>
      <c r="AC11" s="82">
        <v>468500</v>
      </c>
      <c r="AD11" s="82">
        <v>468500</v>
      </c>
      <c r="AE11" s="82">
        <f t="shared" si="10"/>
        <v>0</v>
      </c>
      <c r="AF11" s="82">
        <v>468500</v>
      </c>
      <c r="AG11" s="82">
        <v>468500</v>
      </c>
      <c r="AH11" s="82">
        <v>418500</v>
      </c>
      <c r="AI11" s="82">
        <f>SUM(AU11:AW11)</f>
        <v>0</v>
      </c>
      <c r="AJ11" s="82">
        <v>418700</v>
      </c>
      <c r="AK11" s="82"/>
      <c r="AL11" s="82"/>
      <c r="AM11" s="82">
        <f t="shared" si="11"/>
        <v>0</v>
      </c>
      <c r="AO11" s="125"/>
      <c r="AP11" s="125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0">
        <f t="shared" si="12"/>
        <v>0</v>
      </c>
      <c r="BB11" s="53"/>
      <c r="BC11" s="82">
        <f t="shared" si="13"/>
        <v>0</v>
      </c>
      <c r="BD11" s="82">
        <f t="shared" si="5"/>
        <v>0</v>
      </c>
      <c r="BE11" s="82">
        <f t="shared" si="5"/>
        <v>0</v>
      </c>
      <c r="BF11" s="82">
        <f t="shared" si="5"/>
        <v>0</v>
      </c>
      <c r="BG11" s="82">
        <f t="shared" si="5"/>
        <v>0</v>
      </c>
      <c r="BH11" s="82">
        <f t="shared" si="5"/>
        <v>0</v>
      </c>
      <c r="BI11" s="82">
        <f t="shared" si="5"/>
        <v>0</v>
      </c>
      <c r="BJ11" s="82">
        <f t="shared" si="5"/>
        <v>0</v>
      </c>
      <c r="BK11" s="82">
        <f t="shared" si="5"/>
        <v>0</v>
      </c>
      <c r="BL11" s="82">
        <f t="shared" si="5"/>
        <v>0</v>
      </c>
      <c r="BM11" s="82">
        <f t="shared" si="5"/>
        <v>0</v>
      </c>
      <c r="BN11" s="82">
        <f t="shared" si="5"/>
        <v>0</v>
      </c>
      <c r="BO11" s="80">
        <f t="shared" si="8"/>
        <v>0</v>
      </c>
      <c r="BR11">
        <f>BR10-2600</f>
        <v>10545</v>
      </c>
      <c r="BS11">
        <f t="shared" ref="BS11:CC11" si="17">BS10-2600</f>
        <v>10842</v>
      </c>
      <c r="BT11">
        <f t="shared" si="17"/>
        <v>10974</v>
      </c>
      <c r="BU11">
        <f t="shared" si="17"/>
        <v>10930</v>
      </c>
      <c r="BV11">
        <f t="shared" si="17"/>
        <v>11172</v>
      </c>
      <c r="BW11">
        <f t="shared" si="17"/>
        <v>11216</v>
      </c>
      <c r="BX11">
        <f t="shared" si="17"/>
        <v>11326</v>
      </c>
      <c r="BY11">
        <f t="shared" si="17"/>
        <v>11414</v>
      </c>
      <c r="BZ11">
        <f t="shared" si="17"/>
        <v>11392</v>
      </c>
      <c r="CA11">
        <f t="shared" si="17"/>
        <v>11326</v>
      </c>
      <c r="CB11">
        <f t="shared" si="17"/>
        <v>11458</v>
      </c>
      <c r="CC11">
        <f t="shared" si="17"/>
        <v>11139</v>
      </c>
    </row>
    <row r="12" spans="1:81" ht="25.5" customHeight="1" thickBot="1">
      <c r="A12" s="86">
        <v>2</v>
      </c>
      <c r="B12" s="87"/>
      <c r="C12" s="75"/>
      <c r="D12" s="75"/>
      <c r="E12" s="76">
        <f t="shared" si="6"/>
        <v>0</v>
      </c>
      <c r="F12" s="85">
        <f t="shared" si="16"/>
        <v>0</v>
      </c>
      <c r="G12" s="76" t="e">
        <f>#REF!</f>
        <v>#REF!</v>
      </c>
      <c r="H12" s="76"/>
      <c r="I12" s="78">
        <v>1</v>
      </c>
      <c r="J12" s="79">
        <v>20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80">
        <f t="shared" si="7"/>
        <v>0</v>
      </c>
      <c r="X12" s="81">
        <v>122000</v>
      </c>
      <c r="Y12" s="81">
        <v>70000</v>
      </c>
      <c r="Z12" s="81">
        <v>88000</v>
      </c>
      <c r="AA12" s="82">
        <f t="shared" si="9"/>
        <v>0</v>
      </c>
      <c r="AB12" s="82">
        <v>120000</v>
      </c>
      <c r="AC12" s="82">
        <v>120000</v>
      </c>
      <c r="AD12" s="82">
        <v>120000</v>
      </c>
      <c r="AE12" s="82">
        <f t="shared" si="10"/>
        <v>0</v>
      </c>
      <c r="AF12" s="82">
        <v>130000</v>
      </c>
      <c r="AG12" s="82">
        <v>120000</v>
      </c>
      <c r="AH12" s="82">
        <v>155000</v>
      </c>
      <c r="AI12" s="82">
        <f>SUM(AU12:AW12)</f>
        <v>0</v>
      </c>
      <c r="AJ12" s="82">
        <v>155000</v>
      </c>
      <c r="AK12" s="82">
        <v>150000</v>
      </c>
      <c r="AL12" s="82">
        <v>150000</v>
      </c>
      <c r="AM12" s="82">
        <f t="shared" si="11"/>
        <v>0</v>
      </c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0">
        <f t="shared" si="12"/>
        <v>0</v>
      </c>
      <c r="BB12" s="53"/>
      <c r="BC12" s="82">
        <f t="shared" si="13"/>
        <v>0</v>
      </c>
      <c r="BD12" s="82">
        <f t="shared" si="5"/>
        <v>0</v>
      </c>
      <c r="BE12" s="82">
        <f t="shared" si="5"/>
        <v>0</v>
      </c>
      <c r="BF12" s="82">
        <f t="shared" si="5"/>
        <v>0</v>
      </c>
      <c r="BG12" s="82">
        <f t="shared" si="5"/>
        <v>0</v>
      </c>
      <c r="BH12" s="82">
        <f t="shared" si="5"/>
        <v>0</v>
      </c>
      <c r="BI12" s="82">
        <f t="shared" si="5"/>
        <v>0</v>
      </c>
      <c r="BJ12" s="82">
        <f t="shared" si="5"/>
        <v>0</v>
      </c>
      <c r="BK12" s="82">
        <f t="shared" si="5"/>
        <v>0</v>
      </c>
      <c r="BL12" s="82">
        <f t="shared" si="5"/>
        <v>0</v>
      </c>
      <c r="BM12" s="82">
        <f t="shared" si="5"/>
        <v>0</v>
      </c>
      <c r="BN12" s="82">
        <f t="shared" si="5"/>
        <v>0</v>
      </c>
      <c r="BO12" s="123">
        <f>SUM(BC12:BN12)</f>
        <v>0</v>
      </c>
    </row>
    <row r="13" spans="1:81" ht="25.5" customHeight="1" thickBot="1">
      <c r="A13" s="86">
        <v>3</v>
      </c>
      <c r="B13" s="87"/>
      <c r="C13" s="75"/>
      <c r="D13" s="75"/>
      <c r="E13" s="76">
        <f t="shared" si="6"/>
        <v>0</v>
      </c>
      <c r="F13" s="88">
        <f>AA13+AE13+AI13+AM13</f>
        <v>0</v>
      </c>
      <c r="G13" s="76" t="e">
        <f>#REF!</f>
        <v>#REF!</v>
      </c>
      <c r="H13" s="76"/>
      <c r="I13" s="78">
        <v>1</v>
      </c>
      <c r="J13" s="79">
        <v>20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80">
        <f t="shared" si="7"/>
        <v>0</v>
      </c>
      <c r="X13" s="81">
        <v>1024000</v>
      </c>
      <c r="Y13" s="81">
        <v>1950000</v>
      </c>
      <c r="Z13" s="81">
        <v>700000</v>
      </c>
      <c r="AA13" s="82">
        <f t="shared" si="9"/>
        <v>0</v>
      </c>
      <c r="AB13" s="82">
        <v>1190508</v>
      </c>
      <c r="AC13" s="82">
        <v>1130000</v>
      </c>
      <c r="AD13" s="82">
        <v>1065508</v>
      </c>
      <c r="AE13" s="82">
        <f t="shared" si="10"/>
        <v>0</v>
      </c>
      <c r="AF13" s="82">
        <v>1068508</v>
      </c>
      <c r="AG13" s="82">
        <v>1066508</v>
      </c>
      <c r="AH13" s="82">
        <v>1129103</v>
      </c>
      <c r="AI13" s="82">
        <f>SUM(AU13:AW13)</f>
        <v>0</v>
      </c>
      <c r="AJ13" s="82">
        <v>989338</v>
      </c>
      <c r="AK13" s="82">
        <v>1120000</v>
      </c>
      <c r="AL13" s="82">
        <v>1066527</v>
      </c>
      <c r="AM13" s="82">
        <f t="shared" si="11"/>
        <v>0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0">
        <f t="shared" si="12"/>
        <v>0</v>
      </c>
      <c r="BB13" s="53"/>
      <c r="BC13" s="82">
        <f t="shared" si="13"/>
        <v>0</v>
      </c>
      <c r="BD13" s="82">
        <f t="shared" si="5"/>
        <v>0</v>
      </c>
      <c r="BE13" s="82">
        <f t="shared" si="5"/>
        <v>0</v>
      </c>
      <c r="BF13" s="82">
        <f t="shared" si="5"/>
        <v>0</v>
      </c>
      <c r="BG13" s="82">
        <f t="shared" si="5"/>
        <v>0</v>
      </c>
      <c r="BH13" s="82">
        <f t="shared" si="5"/>
        <v>0</v>
      </c>
      <c r="BI13" s="82">
        <f t="shared" si="5"/>
        <v>0</v>
      </c>
      <c r="BJ13" s="82">
        <f t="shared" si="5"/>
        <v>0</v>
      </c>
      <c r="BK13" s="82">
        <f t="shared" si="5"/>
        <v>0</v>
      </c>
      <c r="BL13" s="82">
        <f t="shared" si="5"/>
        <v>0</v>
      </c>
      <c r="BM13" s="82">
        <f t="shared" si="5"/>
        <v>0</v>
      </c>
      <c r="BN13" s="82">
        <f t="shared" si="5"/>
        <v>0</v>
      </c>
      <c r="BO13" s="123">
        <f>SUM(BC13:BN13)</f>
        <v>0</v>
      </c>
    </row>
    <row r="14" spans="1:81" ht="24" customHeight="1" thickBot="1">
      <c r="A14" s="86">
        <v>4</v>
      </c>
      <c r="B14" s="87"/>
      <c r="C14" s="75"/>
      <c r="D14" s="75"/>
      <c r="E14" s="76">
        <f t="shared" si="6"/>
        <v>0</v>
      </c>
      <c r="F14" s="85">
        <f t="shared" ref="F14:F25" si="18">AA14+AE14+AI14+AM14</f>
        <v>0</v>
      </c>
      <c r="G14" s="76" t="e">
        <f>#REF!</f>
        <v>#REF!</v>
      </c>
      <c r="H14" s="76"/>
      <c r="I14" s="78">
        <v>1</v>
      </c>
      <c r="J14" s="79">
        <v>20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80">
        <f t="shared" si="7"/>
        <v>0</v>
      </c>
      <c r="X14" s="81">
        <v>58000</v>
      </c>
      <c r="Y14" s="81">
        <v>360000</v>
      </c>
      <c r="Z14" s="81">
        <v>230000</v>
      </c>
      <c r="AA14" s="82">
        <f t="shared" si="9"/>
        <v>0</v>
      </c>
      <c r="AB14" s="82">
        <v>370000</v>
      </c>
      <c r="AC14" s="82">
        <v>430000</v>
      </c>
      <c r="AD14" s="82">
        <v>540000</v>
      </c>
      <c r="AE14" s="82">
        <f>SUM(AR14:AT14)</f>
        <v>0</v>
      </c>
      <c r="AF14" s="82">
        <v>550000</v>
      </c>
      <c r="AG14" s="82">
        <v>480000</v>
      </c>
      <c r="AH14" s="82">
        <v>420000</v>
      </c>
      <c r="AI14" s="82">
        <f>SUM(AU14:AW14)</f>
        <v>0</v>
      </c>
      <c r="AJ14" s="82">
        <v>380000</v>
      </c>
      <c r="AK14" s="82">
        <v>382000</v>
      </c>
      <c r="AL14" s="82">
        <v>300000</v>
      </c>
      <c r="AM14" s="82">
        <f t="shared" si="11"/>
        <v>0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0">
        <f t="shared" si="12"/>
        <v>0</v>
      </c>
      <c r="BB14" s="53"/>
      <c r="BC14" s="82">
        <f t="shared" si="13"/>
        <v>0</v>
      </c>
      <c r="BD14" s="82">
        <f t="shared" si="5"/>
        <v>0</v>
      </c>
      <c r="BE14" s="82">
        <f t="shared" si="5"/>
        <v>0</v>
      </c>
      <c r="BF14" s="82">
        <f t="shared" si="5"/>
        <v>0</v>
      </c>
      <c r="BG14" s="82">
        <f t="shared" si="5"/>
        <v>0</v>
      </c>
      <c r="BH14" s="82">
        <f t="shared" si="5"/>
        <v>0</v>
      </c>
      <c r="BI14" s="82">
        <f t="shared" si="5"/>
        <v>0</v>
      </c>
      <c r="BJ14" s="82">
        <f t="shared" si="5"/>
        <v>0</v>
      </c>
      <c r="BK14" s="82">
        <f t="shared" si="5"/>
        <v>0</v>
      </c>
      <c r="BL14" s="82">
        <f t="shared" si="5"/>
        <v>0</v>
      </c>
      <c r="BM14" s="82">
        <f t="shared" si="5"/>
        <v>0</v>
      </c>
      <c r="BN14" s="82">
        <f t="shared" si="5"/>
        <v>0</v>
      </c>
      <c r="BO14" s="123">
        <f t="shared" si="8"/>
        <v>0</v>
      </c>
    </row>
    <row r="15" spans="1:81" ht="16.5" thickBot="1">
      <c r="A15" s="86">
        <v>5</v>
      </c>
      <c r="B15" s="87"/>
      <c r="C15" s="75"/>
      <c r="D15" s="75"/>
      <c r="E15" s="76">
        <f t="shared" si="6"/>
        <v>0</v>
      </c>
      <c r="F15" s="85">
        <f t="shared" si="18"/>
        <v>0</v>
      </c>
      <c r="G15" s="76" t="e">
        <f>#REF!</f>
        <v>#REF!</v>
      </c>
      <c r="H15" s="76"/>
      <c r="I15" s="78">
        <v>1</v>
      </c>
      <c r="J15" s="79">
        <v>20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80">
        <f t="shared" si="7"/>
        <v>0</v>
      </c>
      <c r="X15" s="81">
        <v>671000</v>
      </c>
      <c r="Y15" s="81">
        <v>865000</v>
      </c>
      <c r="Z15" s="81">
        <v>390000</v>
      </c>
      <c r="AA15" s="82">
        <f t="shared" si="9"/>
        <v>0</v>
      </c>
      <c r="AB15" s="82">
        <v>650000</v>
      </c>
      <c r="AC15" s="82">
        <v>660000</v>
      </c>
      <c r="AD15" s="82">
        <v>665000</v>
      </c>
      <c r="AE15" s="82">
        <f t="shared" si="10"/>
        <v>0</v>
      </c>
      <c r="AF15" s="82">
        <v>670000</v>
      </c>
      <c r="AG15" s="82">
        <v>670000</v>
      </c>
      <c r="AH15" s="82">
        <v>665000</v>
      </c>
      <c r="AI15" s="82">
        <f>SUM(AU15:AW15)</f>
        <v>0</v>
      </c>
      <c r="AJ15" s="82">
        <v>675000</v>
      </c>
      <c r="AK15" s="82">
        <v>745000</v>
      </c>
      <c r="AL15" s="82">
        <v>674000</v>
      </c>
      <c r="AM15" s="82">
        <f t="shared" si="11"/>
        <v>0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0">
        <f t="shared" si="12"/>
        <v>0</v>
      </c>
      <c r="BB15" s="53"/>
      <c r="BC15" s="82">
        <f t="shared" si="13"/>
        <v>0</v>
      </c>
      <c r="BD15" s="82">
        <f t="shared" si="5"/>
        <v>0</v>
      </c>
      <c r="BE15" s="82">
        <f t="shared" si="5"/>
        <v>0</v>
      </c>
      <c r="BF15" s="82">
        <f t="shared" si="5"/>
        <v>0</v>
      </c>
      <c r="BG15" s="82">
        <f t="shared" si="5"/>
        <v>0</v>
      </c>
      <c r="BH15" s="82">
        <f t="shared" si="5"/>
        <v>0</v>
      </c>
      <c r="BI15" s="82">
        <f t="shared" si="5"/>
        <v>0</v>
      </c>
      <c r="BJ15" s="82">
        <f t="shared" si="5"/>
        <v>0</v>
      </c>
      <c r="BK15" s="82">
        <f t="shared" si="5"/>
        <v>0</v>
      </c>
      <c r="BL15" s="82">
        <f t="shared" si="5"/>
        <v>0</v>
      </c>
      <c r="BM15" s="82">
        <f t="shared" si="5"/>
        <v>0</v>
      </c>
      <c r="BN15" s="82">
        <f t="shared" si="5"/>
        <v>0</v>
      </c>
      <c r="BO15" s="123">
        <f>SUM(BC15:BN15)</f>
        <v>0</v>
      </c>
    </row>
    <row r="16" spans="1:81" ht="22.5" customHeight="1" thickBot="1">
      <c r="A16" s="86">
        <v>6</v>
      </c>
      <c r="B16" s="87"/>
      <c r="C16" s="75"/>
      <c r="D16" s="75"/>
      <c r="E16" s="76">
        <f t="shared" si="6"/>
        <v>0</v>
      </c>
      <c r="F16" s="85">
        <f t="shared" si="18"/>
        <v>0</v>
      </c>
      <c r="G16" s="76" t="e">
        <f>#REF!</f>
        <v>#REF!</v>
      </c>
      <c r="H16" s="76"/>
      <c r="I16" s="78">
        <v>1</v>
      </c>
      <c r="J16" s="79">
        <v>20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80">
        <f t="shared" si="7"/>
        <v>0</v>
      </c>
      <c r="X16" s="81">
        <v>819000</v>
      </c>
      <c r="Y16" s="81">
        <v>680662</v>
      </c>
      <c r="Z16" s="81">
        <v>420000</v>
      </c>
      <c r="AA16" s="82">
        <f t="shared" si="9"/>
        <v>0</v>
      </c>
      <c r="AB16" s="82">
        <v>680000</v>
      </c>
      <c r="AC16" s="82">
        <v>650000</v>
      </c>
      <c r="AD16" s="82">
        <v>650000</v>
      </c>
      <c r="AE16" s="82">
        <f t="shared" si="10"/>
        <v>0</v>
      </c>
      <c r="AF16" s="82">
        <v>620000</v>
      </c>
      <c r="AG16" s="82">
        <v>680000</v>
      </c>
      <c r="AH16" s="82">
        <v>680000</v>
      </c>
      <c r="AI16" s="82">
        <f t="shared" ref="AI16:AI27" si="19">SUM(AU16:AW16)</f>
        <v>0</v>
      </c>
      <c r="AJ16" s="82">
        <v>727558</v>
      </c>
      <c r="AK16" s="82">
        <v>600000</v>
      </c>
      <c r="AL16" s="82">
        <v>476338</v>
      </c>
      <c r="AM16" s="82">
        <f t="shared" si="11"/>
        <v>0</v>
      </c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80">
        <f t="shared" si="12"/>
        <v>0</v>
      </c>
      <c r="BB16" s="53"/>
      <c r="BC16" s="82">
        <f t="shared" si="13"/>
        <v>0</v>
      </c>
      <c r="BD16" s="82">
        <f t="shared" si="5"/>
        <v>0</v>
      </c>
      <c r="BE16" s="82">
        <f t="shared" si="5"/>
        <v>0</v>
      </c>
      <c r="BF16" s="82">
        <f t="shared" si="5"/>
        <v>0</v>
      </c>
      <c r="BG16" s="82">
        <f t="shared" si="5"/>
        <v>0</v>
      </c>
      <c r="BH16" s="82">
        <f t="shared" si="5"/>
        <v>0</v>
      </c>
      <c r="BI16" s="82">
        <f t="shared" si="5"/>
        <v>0</v>
      </c>
      <c r="BJ16" s="82">
        <f t="shared" si="5"/>
        <v>0</v>
      </c>
      <c r="BK16" s="82">
        <f t="shared" si="5"/>
        <v>0</v>
      </c>
      <c r="BL16" s="82">
        <f t="shared" si="5"/>
        <v>0</v>
      </c>
      <c r="BM16" s="82">
        <f t="shared" si="5"/>
        <v>0</v>
      </c>
      <c r="BN16" s="82">
        <f t="shared" si="5"/>
        <v>0</v>
      </c>
      <c r="BO16" s="80">
        <f t="shared" si="8"/>
        <v>0</v>
      </c>
    </row>
    <row r="17" spans="1:67" ht="22.5" customHeight="1" thickBot="1">
      <c r="A17" s="86">
        <v>7</v>
      </c>
      <c r="B17" s="87"/>
      <c r="C17" s="75"/>
      <c r="D17" s="75"/>
      <c r="E17" s="76">
        <f t="shared" si="6"/>
        <v>0</v>
      </c>
      <c r="F17" s="85">
        <f t="shared" si="18"/>
        <v>0</v>
      </c>
      <c r="G17" s="76" t="e">
        <f>#REF!</f>
        <v>#REF!</v>
      </c>
      <c r="H17" s="76"/>
      <c r="I17" s="78">
        <v>1</v>
      </c>
      <c r="J17" s="79">
        <v>20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80">
        <f t="shared" si="7"/>
        <v>0</v>
      </c>
      <c r="X17" s="81"/>
      <c r="Y17" s="81"/>
      <c r="Z17" s="81"/>
      <c r="AA17" s="82">
        <f t="shared" si="9"/>
        <v>0</v>
      </c>
      <c r="AB17" s="82"/>
      <c r="AC17" s="82"/>
      <c r="AD17" s="82"/>
      <c r="AE17" s="82">
        <f t="shared" si="10"/>
        <v>0</v>
      </c>
      <c r="AF17" s="82"/>
      <c r="AG17" s="82"/>
      <c r="AH17" s="82"/>
      <c r="AI17" s="82">
        <f t="shared" si="19"/>
        <v>0</v>
      </c>
      <c r="AJ17" s="82"/>
      <c r="AK17" s="82"/>
      <c r="AL17" s="82"/>
      <c r="AM17" s="82">
        <f t="shared" si="11"/>
        <v>0</v>
      </c>
      <c r="AO17" s="125"/>
      <c r="AP17" s="125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0">
        <f t="shared" si="12"/>
        <v>0</v>
      </c>
      <c r="BB17" s="53"/>
      <c r="BC17" s="82">
        <f t="shared" si="13"/>
        <v>0</v>
      </c>
      <c r="BD17" s="82">
        <f t="shared" si="5"/>
        <v>0</v>
      </c>
      <c r="BE17" s="82">
        <f t="shared" si="5"/>
        <v>0</v>
      </c>
      <c r="BF17" s="82">
        <f t="shared" si="5"/>
        <v>0</v>
      </c>
      <c r="BG17" s="82">
        <f t="shared" si="5"/>
        <v>0</v>
      </c>
      <c r="BH17" s="82">
        <f t="shared" si="5"/>
        <v>0</v>
      </c>
      <c r="BI17" s="82">
        <f t="shared" si="5"/>
        <v>0</v>
      </c>
      <c r="BJ17" s="82">
        <f t="shared" si="5"/>
        <v>0</v>
      </c>
      <c r="BK17" s="82">
        <f t="shared" si="5"/>
        <v>0</v>
      </c>
      <c r="BL17" s="82">
        <f t="shared" si="5"/>
        <v>0</v>
      </c>
      <c r="BM17" s="82">
        <f t="shared" si="5"/>
        <v>0</v>
      </c>
      <c r="BN17" s="82">
        <f t="shared" si="5"/>
        <v>0</v>
      </c>
      <c r="BO17" s="80">
        <f t="shared" si="8"/>
        <v>0</v>
      </c>
    </row>
    <row r="18" spans="1:67" ht="21" customHeight="1" thickBot="1">
      <c r="A18" s="84" t="s">
        <v>204</v>
      </c>
      <c r="B18" s="74"/>
      <c r="C18" s="75"/>
      <c r="D18" s="75"/>
      <c r="E18" s="76"/>
      <c r="F18" s="85">
        <f t="shared" si="18"/>
        <v>0</v>
      </c>
      <c r="G18" s="76" t="e">
        <f>#REF!</f>
        <v>#REF!</v>
      </c>
      <c r="H18" s="76"/>
      <c r="I18" s="78">
        <v>1</v>
      </c>
      <c r="J18" s="79">
        <v>20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80">
        <f t="shared" si="7"/>
        <v>0</v>
      </c>
      <c r="X18" s="81">
        <v>182000</v>
      </c>
      <c r="Y18" s="81">
        <v>540000</v>
      </c>
      <c r="Z18" s="81">
        <v>428000</v>
      </c>
      <c r="AA18" s="82">
        <f t="shared" si="9"/>
        <v>0</v>
      </c>
      <c r="AB18" s="82">
        <v>545000</v>
      </c>
      <c r="AC18" s="82">
        <v>550000</v>
      </c>
      <c r="AD18" s="82">
        <v>540000</v>
      </c>
      <c r="AE18" s="82">
        <f t="shared" si="10"/>
        <v>0</v>
      </c>
      <c r="AF18" s="82">
        <v>542000</v>
      </c>
      <c r="AG18" s="82">
        <v>559000</v>
      </c>
      <c r="AH18" s="82">
        <v>547000</v>
      </c>
      <c r="AI18" s="82">
        <f t="shared" si="19"/>
        <v>0</v>
      </c>
      <c r="AJ18" s="82">
        <v>483262</v>
      </c>
      <c r="AK18" s="82">
        <v>574211</v>
      </c>
      <c r="AL18" s="82">
        <v>719629</v>
      </c>
      <c r="AM18" s="82">
        <f t="shared" si="11"/>
        <v>0</v>
      </c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0">
        <f t="shared" si="12"/>
        <v>0</v>
      </c>
      <c r="BB18" s="53"/>
      <c r="BC18" s="82">
        <f t="shared" si="13"/>
        <v>0</v>
      </c>
      <c r="BD18" s="82">
        <f t="shared" si="5"/>
        <v>0</v>
      </c>
      <c r="BE18" s="82">
        <f t="shared" si="5"/>
        <v>0</v>
      </c>
      <c r="BF18" s="82">
        <f t="shared" si="5"/>
        <v>0</v>
      </c>
      <c r="BG18" s="82">
        <f t="shared" si="5"/>
        <v>0</v>
      </c>
      <c r="BH18" s="82">
        <f t="shared" si="5"/>
        <v>0</v>
      </c>
      <c r="BI18" s="82">
        <f t="shared" si="5"/>
        <v>0</v>
      </c>
      <c r="BJ18" s="82">
        <f t="shared" si="5"/>
        <v>0</v>
      </c>
      <c r="BK18" s="82">
        <f t="shared" si="5"/>
        <v>0</v>
      </c>
      <c r="BL18" s="82">
        <f t="shared" si="5"/>
        <v>0</v>
      </c>
      <c r="BM18" s="82">
        <f t="shared" si="5"/>
        <v>0</v>
      </c>
      <c r="BN18" s="82">
        <f t="shared" si="5"/>
        <v>0</v>
      </c>
      <c r="BO18" s="123">
        <f t="shared" si="8"/>
        <v>0</v>
      </c>
    </row>
    <row r="19" spans="1:67" ht="21" customHeight="1" thickBot="1">
      <c r="A19" s="84" t="s">
        <v>205</v>
      </c>
      <c r="B19" s="74"/>
      <c r="C19" s="75"/>
      <c r="D19" s="75"/>
      <c r="E19" s="76"/>
      <c r="F19" s="85">
        <f t="shared" si="18"/>
        <v>0</v>
      </c>
      <c r="G19" s="76" t="e">
        <f>#REF!</f>
        <v>#REF!</v>
      </c>
      <c r="H19" s="76"/>
      <c r="I19" s="78">
        <v>1</v>
      </c>
      <c r="J19" s="79">
        <v>20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80">
        <f t="shared" si="7"/>
        <v>0</v>
      </c>
      <c r="X19" s="81">
        <v>771000</v>
      </c>
      <c r="Y19" s="81">
        <v>800000</v>
      </c>
      <c r="Z19" s="81">
        <v>600000</v>
      </c>
      <c r="AA19" s="82">
        <f t="shared" si="9"/>
        <v>0</v>
      </c>
      <c r="AB19" s="82">
        <v>500000</v>
      </c>
      <c r="AC19" s="82">
        <v>500000</v>
      </c>
      <c r="AD19" s="82">
        <v>400000</v>
      </c>
      <c r="AE19" s="82">
        <f>SUM(AR19:AT19)</f>
        <v>0</v>
      </c>
      <c r="AF19" s="82">
        <v>400000</v>
      </c>
      <c r="AG19" s="82">
        <v>400000</v>
      </c>
      <c r="AH19" s="82">
        <v>400000</v>
      </c>
      <c r="AI19" s="82">
        <f t="shared" si="19"/>
        <v>0</v>
      </c>
      <c r="AJ19" s="82">
        <v>600000</v>
      </c>
      <c r="AK19" s="82">
        <v>700000</v>
      </c>
      <c r="AL19" s="82">
        <v>929000</v>
      </c>
      <c r="AM19" s="82">
        <f t="shared" si="11"/>
        <v>0</v>
      </c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0">
        <f t="shared" si="12"/>
        <v>0</v>
      </c>
      <c r="BB19" s="53"/>
      <c r="BC19" s="82">
        <f t="shared" si="13"/>
        <v>0</v>
      </c>
      <c r="BD19" s="82">
        <f t="shared" si="5"/>
        <v>0</v>
      </c>
      <c r="BE19" s="82">
        <f t="shared" si="5"/>
        <v>0</v>
      </c>
      <c r="BF19" s="82">
        <f t="shared" si="5"/>
        <v>0</v>
      </c>
      <c r="BG19" s="82">
        <f t="shared" si="5"/>
        <v>0</v>
      </c>
      <c r="BH19" s="82">
        <f t="shared" si="5"/>
        <v>0</v>
      </c>
      <c r="BI19" s="82">
        <f t="shared" si="5"/>
        <v>0</v>
      </c>
      <c r="BJ19" s="82">
        <f t="shared" si="5"/>
        <v>0</v>
      </c>
      <c r="BK19" s="82">
        <f t="shared" si="5"/>
        <v>0</v>
      </c>
      <c r="BL19" s="82">
        <f t="shared" si="5"/>
        <v>0</v>
      </c>
      <c r="BM19" s="82">
        <f t="shared" si="5"/>
        <v>0</v>
      </c>
      <c r="BN19" s="82">
        <f t="shared" si="5"/>
        <v>0</v>
      </c>
      <c r="BO19" s="80">
        <f t="shared" si="8"/>
        <v>0</v>
      </c>
    </row>
    <row r="20" spans="1:67" ht="22.5" customHeight="1" thickBot="1">
      <c r="A20" s="86">
        <v>8</v>
      </c>
      <c r="B20" s="87"/>
      <c r="C20" s="75"/>
      <c r="D20" s="75"/>
      <c r="E20" s="76"/>
      <c r="F20" s="85">
        <f t="shared" si="18"/>
        <v>0</v>
      </c>
      <c r="G20" s="76" t="e">
        <f>#REF!</f>
        <v>#REF!</v>
      </c>
      <c r="H20" s="76"/>
      <c r="I20" s="78">
        <v>1</v>
      </c>
      <c r="J20" s="79">
        <v>20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80">
        <f t="shared" si="7"/>
        <v>0</v>
      </c>
      <c r="X20" s="81"/>
      <c r="Y20" s="81">
        <v>13600</v>
      </c>
      <c r="Z20" s="81">
        <v>13600</v>
      </c>
      <c r="AA20" s="82">
        <f t="shared" si="9"/>
        <v>0</v>
      </c>
      <c r="AB20" s="82">
        <v>13600</v>
      </c>
      <c r="AC20" s="82">
        <v>13600</v>
      </c>
      <c r="AD20" s="82">
        <v>13600</v>
      </c>
      <c r="AE20" s="82">
        <f>SUM(AR20:AT20)</f>
        <v>0</v>
      </c>
      <c r="AF20" s="82">
        <v>13600</v>
      </c>
      <c r="AG20" s="82">
        <v>13600</v>
      </c>
      <c r="AH20" s="82">
        <v>13600</v>
      </c>
      <c r="AI20" s="82">
        <f t="shared" si="19"/>
        <v>0</v>
      </c>
      <c r="AJ20" s="82">
        <v>13750</v>
      </c>
      <c r="AK20" s="82">
        <v>13750</v>
      </c>
      <c r="AL20" s="82">
        <v>13700</v>
      </c>
      <c r="AM20" s="82">
        <f t="shared" si="11"/>
        <v>0</v>
      </c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0">
        <f t="shared" si="12"/>
        <v>0</v>
      </c>
      <c r="BB20" s="53"/>
      <c r="BC20" s="82">
        <f t="shared" si="13"/>
        <v>0</v>
      </c>
      <c r="BD20" s="82">
        <f t="shared" si="5"/>
        <v>0</v>
      </c>
      <c r="BE20" s="82">
        <f t="shared" si="5"/>
        <v>0</v>
      </c>
      <c r="BF20" s="82">
        <f t="shared" si="5"/>
        <v>0</v>
      </c>
      <c r="BG20" s="82">
        <f t="shared" si="5"/>
        <v>0</v>
      </c>
      <c r="BH20" s="82">
        <f t="shared" si="5"/>
        <v>0</v>
      </c>
      <c r="BI20" s="82">
        <f t="shared" si="5"/>
        <v>0</v>
      </c>
      <c r="BJ20" s="82">
        <f t="shared" si="5"/>
        <v>0</v>
      </c>
      <c r="BK20" s="82">
        <f t="shared" si="5"/>
        <v>0</v>
      </c>
      <c r="BL20" s="82">
        <f t="shared" si="5"/>
        <v>0</v>
      </c>
      <c r="BM20" s="82">
        <f t="shared" si="5"/>
        <v>0</v>
      </c>
      <c r="BN20" s="82">
        <f t="shared" si="5"/>
        <v>0</v>
      </c>
      <c r="BO20" s="123">
        <f t="shared" si="8"/>
        <v>0</v>
      </c>
    </row>
    <row r="21" spans="1:67" ht="16.5" thickBot="1">
      <c r="A21" s="86">
        <v>9</v>
      </c>
      <c r="B21" s="87"/>
      <c r="C21" s="75"/>
      <c r="D21" s="75"/>
      <c r="E21" s="76"/>
      <c r="F21" s="85">
        <f t="shared" si="18"/>
        <v>0</v>
      </c>
      <c r="G21" s="76" t="e">
        <f>#REF!</f>
        <v>#REF!</v>
      </c>
      <c r="H21" s="76"/>
      <c r="I21" s="78">
        <v>1</v>
      </c>
      <c r="J21" s="79">
        <v>0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80">
        <f t="shared" si="7"/>
        <v>0</v>
      </c>
      <c r="X21" s="81">
        <v>3088</v>
      </c>
      <c r="Y21" s="81">
        <v>6176</v>
      </c>
      <c r="Z21" s="81">
        <v>2647</v>
      </c>
      <c r="AA21" s="82">
        <f t="shared" si="9"/>
        <v>0</v>
      </c>
      <c r="AB21" s="82">
        <v>2647</v>
      </c>
      <c r="AC21" s="82">
        <v>2647</v>
      </c>
      <c r="AD21" s="82">
        <v>2647</v>
      </c>
      <c r="AE21" s="82">
        <f>SUM(AR21:AT21)</f>
        <v>0</v>
      </c>
      <c r="AF21" s="82">
        <v>2647</v>
      </c>
      <c r="AG21" s="82">
        <v>2647</v>
      </c>
      <c r="AH21" s="82">
        <v>2647</v>
      </c>
      <c r="AI21" s="82">
        <f t="shared" si="19"/>
        <v>0</v>
      </c>
      <c r="AJ21" s="82">
        <v>2647</v>
      </c>
      <c r="AK21" s="82">
        <v>5294</v>
      </c>
      <c r="AL21" s="82">
        <v>6176</v>
      </c>
      <c r="AM21" s="82">
        <f t="shared" si="11"/>
        <v>0</v>
      </c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0">
        <f t="shared" si="12"/>
        <v>0</v>
      </c>
      <c r="BB21" s="53"/>
      <c r="BC21" s="82">
        <f t="shared" si="13"/>
        <v>0</v>
      </c>
      <c r="BD21" s="82">
        <f t="shared" si="5"/>
        <v>0</v>
      </c>
      <c r="BE21" s="82">
        <f t="shared" si="5"/>
        <v>0</v>
      </c>
      <c r="BF21" s="82">
        <f t="shared" si="5"/>
        <v>0</v>
      </c>
      <c r="BG21" s="82">
        <f t="shared" si="5"/>
        <v>0</v>
      </c>
      <c r="BH21" s="82">
        <f t="shared" si="5"/>
        <v>0</v>
      </c>
      <c r="BI21" s="82">
        <f t="shared" si="5"/>
        <v>0</v>
      </c>
      <c r="BJ21" s="82">
        <f t="shared" si="5"/>
        <v>0</v>
      </c>
      <c r="BK21" s="82">
        <f t="shared" si="5"/>
        <v>0</v>
      </c>
      <c r="BL21" s="82">
        <f t="shared" si="5"/>
        <v>0</v>
      </c>
      <c r="BM21" s="82">
        <f t="shared" si="5"/>
        <v>0</v>
      </c>
      <c r="BN21" s="82">
        <f t="shared" si="5"/>
        <v>0</v>
      </c>
      <c r="BO21" s="123">
        <f t="shared" si="8"/>
        <v>0</v>
      </c>
    </row>
    <row r="22" spans="1:67" ht="16.5" thickBot="1">
      <c r="A22" s="86">
        <v>10</v>
      </c>
      <c r="B22" s="87"/>
      <c r="C22" s="75"/>
      <c r="D22" s="75"/>
      <c r="E22" s="76"/>
      <c r="F22" s="85">
        <f t="shared" si="18"/>
        <v>0</v>
      </c>
      <c r="G22" s="76" t="e">
        <f>#REF!</f>
        <v>#REF!</v>
      </c>
      <c r="H22" s="76"/>
      <c r="I22" s="78">
        <v>1</v>
      </c>
      <c r="J22" s="79">
        <v>20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80">
        <f t="shared" si="7"/>
        <v>0</v>
      </c>
      <c r="X22" s="81"/>
      <c r="Y22" s="81">
        <v>20000</v>
      </c>
      <c r="Z22" s="81">
        <v>20000</v>
      </c>
      <c r="AA22" s="82">
        <f t="shared" si="9"/>
        <v>0</v>
      </c>
      <c r="AB22" s="82">
        <v>20000</v>
      </c>
      <c r="AC22" s="82">
        <v>20000</v>
      </c>
      <c r="AD22" s="82">
        <v>45000</v>
      </c>
      <c r="AE22" s="82">
        <f>SUM(AR22:AT22)</f>
        <v>0</v>
      </c>
      <c r="AF22" s="82">
        <v>45000</v>
      </c>
      <c r="AG22" s="82">
        <v>45000</v>
      </c>
      <c r="AH22" s="82">
        <v>40000</v>
      </c>
      <c r="AI22" s="82">
        <f t="shared" si="19"/>
        <v>0</v>
      </c>
      <c r="AJ22" s="82">
        <v>15000</v>
      </c>
      <c r="AK22" s="82">
        <v>15000</v>
      </c>
      <c r="AL22" s="82">
        <v>15000</v>
      </c>
      <c r="AM22" s="82">
        <f t="shared" si="11"/>
        <v>0</v>
      </c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0">
        <f t="shared" si="12"/>
        <v>0</v>
      </c>
      <c r="BB22" s="53"/>
      <c r="BC22" s="82">
        <f t="shared" si="13"/>
        <v>0</v>
      </c>
      <c r="BD22" s="82">
        <f t="shared" si="5"/>
        <v>0</v>
      </c>
      <c r="BE22" s="82">
        <f t="shared" si="5"/>
        <v>0</v>
      </c>
      <c r="BF22" s="82">
        <f t="shared" si="5"/>
        <v>0</v>
      </c>
      <c r="BG22" s="82">
        <f t="shared" si="5"/>
        <v>0</v>
      </c>
      <c r="BH22" s="82">
        <f t="shared" si="5"/>
        <v>0</v>
      </c>
      <c r="BI22" s="82">
        <f t="shared" si="5"/>
        <v>0</v>
      </c>
      <c r="BJ22" s="82">
        <f t="shared" si="5"/>
        <v>0</v>
      </c>
      <c r="BK22" s="82">
        <f t="shared" si="5"/>
        <v>0</v>
      </c>
      <c r="BL22" s="82">
        <f t="shared" si="5"/>
        <v>0</v>
      </c>
      <c r="BM22" s="82">
        <f t="shared" si="5"/>
        <v>0</v>
      </c>
      <c r="BN22" s="82">
        <f t="shared" si="5"/>
        <v>0</v>
      </c>
      <c r="BO22" s="123">
        <f t="shared" si="8"/>
        <v>0</v>
      </c>
    </row>
    <row r="23" spans="1:67" ht="21" customHeight="1" thickBot="1">
      <c r="A23" s="86">
        <v>11</v>
      </c>
      <c r="B23" s="87"/>
      <c r="C23" s="75"/>
      <c r="D23" s="75"/>
      <c r="E23" s="76"/>
      <c r="F23" s="88">
        <f>SUM(F24:F29)</f>
        <v>0</v>
      </c>
      <c r="G23" s="85" t="e">
        <f t="shared" ref="G23:Z23" si="20">SUM(G24:G27)</f>
        <v>#REF!</v>
      </c>
      <c r="H23" s="85">
        <f t="shared" si="20"/>
        <v>216000</v>
      </c>
      <c r="I23" s="85">
        <f t="shared" si="20"/>
        <v>217003</v>
      </c>
      <c r="J23" s="85">
        <f t="shared" si="20"/>
        <v>60</v>
      </c>
      <c r="K23" s="85">
        <f t="shared" si="20"/>
        <v>144000</v>
      </c>
      <c r="L23" s="85">
        <f t="shared" si="20"/>
        <v>144000</v>
      </c>
      <c r="M23" s="85">
        <f t="shared" si="20"/>
        <v>145000</v>
      </c>
      <c r="N23" s="85">
        <f t="shared" si="20"/>
        <v>0</v>
      </c>
      <c r="O23" s="85">
        <f t="shared" si="20"/>
        <v>72000</v>
      </c>
      <c r="P23" s="85">
        <f t="shared" si="20"/>
        <v>72000</v>
      </c>
      <c r="Q23" s="85">
        <f t="shared" si="20"/>
        <v>73000</v>
      </c>
      <c r="R23" s="85">
        <f t="shared" si="20"/>
        <v>0</v>
      </c>
      <c r="S23" s="85">
        <f t="shared" si="20"/>
        <v>0</v>
      </c>
      <c r="T23" s="85">
        <f t="shared" si="20"/>
        <v>0</v>
      </c>
      <c r="U23" s="85">
        <f t="shared" si="20"/>
        <v>0</v>
      </c>
      <c r="V23" s="85">
        <f t="shared" si="20"/>
        <v>0</v>
      </c>
      <c r="W23" s="85">
        <f t="shared" si="20"/>
        <v>0</v>
      </c>
      <c r="X23" s="85">
        <f t="shared" si="20"/>
        <v>203212</v>
      </c>
      <c r="Y23" s="85">
        <f t="shared" si="20"/>
        <v>456042</v>
      </c>
      <c r="Z23" s="85">
        <f t="shared" si="20"/>
        <v>213853</v>
      </c>
      <c r="AA23" s="89">
        <f>SUM(AA24:AA29)</f>
        <v>0</v>
      </c>
      <c r="AB23" s="89">
        <f t="shared" ref="AB23:AM23" si="21">SUM(AB24:AB29)</f>
        <v>622035</v>
      </c>
      <c r="AC23" s="89">
        <f t="shared" si="21"/>
        <v>672543</v>
      </c>
      <c r="AD23" s="89">
        <f t="shared" si="21"/>
        <v>622035</v>
      </c>
      <c r="AE23" s="89">
        <f t="shared" si="21"/>
        <v>0</v>
      </c>
      <c r="AF23" s="89">
        <f t="shared" si="21"/>
        <v>622035</v>
      </c>
      <c r="AG23" s="89">
        <f t="shared" si="21"/>
        <v>622035</v>
      </c>
      <c r="AH23" s="89">
        <f t="shared" si="21"/>
        <v>622035</v>
      </c>
      <c r="AI23" s="89">
        <f t="shared" si="21"/>
        <v>0</v>
      </c>
      <c r="AJ23" s="89">
        <f t="shared" si="21"/>
        <v>622035</v>
      </c>
      <c r="AK23" s="89">
        <f t="shared" si="21"/>
        <v>672035</v>
      </c>
      <c r="AL23" s="89">
        <f t="shared" si="21"/>
        <v>916718</v>
      </c>
      <c r="AM23" s="89">
        <f t="shared" si="21"/>
        <v>0</v>
      </c>
      <c r="AO23" s="125"/>
      <c r="AP23" s="125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0"/>
      <c r="BB23" s="53"/>
      <c r="BC23" s="82">
        <f t="shared" si="13"/>
        <v>0</v>
      </c>
      <c r="BD23" s="82">
        <f t="shared" si="13"/>
        <v>0</v>
      </c>
      <c r="BE23" s="82">
        <f t="shared" si="13"/>
        <v>0</v>
      </c>
      <c r="BF23" s="82">
        <f t="shared" si="13"/>
        <v>0</v>
      </c>
      <c r="BG23" s="82">
        <f t="shared" si="13"/>
        <v>0</v>
      </c>
      <c r="BH23" s="82">
        <f t="shared" si="13"/>
        <v>0</v>
      </c>
      <c r="BI23" s="82">
        <f t="shared" si="13"/>
        <v>0</v>
      </c>
      <c r="BJ23" s="82">
        <f t="shared" si="13"/>
        <v>0</v>
      </c>
      <c r="BK23" s="82">
        <f t="shared" si="13"/>
        <v>0</v>
      </c>
      <c r="BL23" s="82">
        <f t="shared" si="13"/>
        <v>0</v>
      </c>
      <c r="BM23" s="82">
        <f t="shared" si="13"/>
        <v>0</v>
      </c>
      <c r="BN23" s="82">
        <f t="shared" si="13"/>
        <v>0</v>
      </c>
      <c r="BO23" s="80">
        <f t="shared" si="8"/>
        <v>0</v>
      </c>
    </row>
    <row r="24" spans="1:67" ht="20.25" customHeight="1" thickBot="1">
      <c r="A24" s="73" t="s">
        <v>206</v>
      </c>
      <c r="B24" s="90"/>
      <c r="C24" s="75"/>
      <c r="D24" s="75"/>
      <c r="E24" s="76"/>
      <c r="F24" s="77">
        <f>AA24+AE24+AI24+AM24</f>
        <v>0</v>
      </c>
      <c r="G24" s="76" t="e">
        <f>#REF!</f>
        <v>#REF!</v>
      </c>
      <c r="H24" s="76"/>
      <c r="I24" s="78">
        <v>1</v>
      </c>
      <c r="J24" s="79">
        <v>20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80">
        <f t="shared" si="7"/>
        <v>0</v>
      </c>
      <c r="X24" s="81">
        <v>155980</v>
      </c>
      <c r="Y24" s="81">
        <v>162699</v>
      </c>
      <c r="Z24" s="81">
        <v>100510</v>
      </c>
      <c r="AA24" s="91">
        <f>SUM(AO24:AQ24)</f>
        <v>0</v>
      </c>
      <c r="AB24" s="81">
        <v>162692</v>
      </c>
      <c r="AC24" s="81">
        <v>172692</v>
      </c>
      <c r="AD24" s="81">
        <v>162692</v>
      </c>
      <c r="AE24" s="81">
        <f t="shared" ref="AE24:AE29" si="22">SUM(AR24:AT24)</f>
        <v>0</v>
      </c>
      <c r="AF24" s="81">
        <v>162692</v>
      </c>
      <c r="AG24" s="81">
        <v>162692</v>
      </c>
      <c r="AH24" s="81">
        <v>162692</v>
      </c>
      <c r="AI24" s="81">
        <f t="shared" si="19"/>
        <v>0</v>
      </c>
      <c r="AJ24" s="81">
        <v>162692</v>
      </c>
      <c r="AK24" s="81">
        <v>212692</v>
      </c>
      <c r="AL24" s="81">
        <v>164874</v>
      </c>
      <c r="AM24" s="81">
        <f t="shared" si="11"/>
        <v>0</v>
      </c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80">
        <f t="shared" si="12"/>
        <v>0</v>
      </c>
      <c r="BB24" s="53"/>
      <c r="BC24" s="82">
        <f t="shared" si="13"/>
        <v>0</v>
      </c>
      <c r="BD24" s="82">
        <f t="shared" si="13"/>
        <v>0</v>
      </c>
      <c r="BE24" s="82">
        <f t="shared" si="13"/>
        <v>0</v>
      </c>
      <c r="BF24" s="82">
        <f t="shared" si="13"/>
        <v>0</v>
      </c>
      <c r="BG24" s="82">
        <f t="shared" si="13"/>
        <v>0</v>
      </c>
      <c r="BH24" s="82">
        <f t="shared" si="13"/>
        <v>0</v>
      </c>
      <c r="BI24" s="82">
        <f t="shared" si="13"/>
        <v>0</v>
      </c>
      <c r="BJ24" s="82">
        <f t="shared" si="13"/>
        <v>0</v>
      </c>
      <c r="BK24" s="82">
        <f t="shared" si="13"/>
        <v>0</v>
      </c>
      <c r="BL24" s="82">
        <f t="shared" si="13"/>
        <v>0</v>
      </c>
      <c r="BM24" s="82">
        <f t="shared" si="13"/>
        <v>0</v>
      </c>
      <c r="BN24" s="82">
        <f t="shared" si="13"/>
        <v>0</v>
      </c>
      <c r="BO24" s="123">
        <f t="shared" si="8"/>
        <v>0</v>
      </c>
    </row>
    <row r="25" spans="1:67" ht="15.75" thickBot="1">
      <c r="A25" s="84" t="s">
        <v>207</v>
      </c>
      <c r="B25" s="74"/>
      <c r="C25" s="75"/>
      <c r="D25" s="75"/>
      <c r="E25" s="76"/>
      <c r="F25" s="85">
        <f t="shared" si="18"/>
        <v>0</v>
      </c>
      <c r="G25" s="76" t="e">
        <f>#REF!</f>
        <v>#REF!</v>
      </c>
      <c r="H25" s="76"/>
      <c r="I25" s="78">
        <v>1</v>
      </c>
      <c r="J25" s="79">
        <v>20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80">
        <f t="shared" si="7"/>
        <v>0</v>
      </c>
      <c r="X25" s="81">
        <v>47232</v>
      </c>
      <c r="Y25" s="81">
        <v>160433</v>
      </c>
      <c r="Z25" s="81">
        <v>60433</v>
      </c>
      <c r="AA25" s="91">
        <f t="shared" si="9"/>
        <v>0</v>
      </c>
      <c r="AB25" s="81">
        <v>110433</v>
      </c>
      <c r="AC25" s="81">
        <v>130433</v>
      </c>
      <c r="AD25" s="81">
        <v>110433</v>
      </c>
      <c r="AE25" s="81">
        <f t="shared" si="22"/>
        <v>0</v>
      </c>
      <c r="AF25" s="81">
        <v>110433</v>
      </c>
      <c r="AG25" s="81">
        <v>110433</v>
      </c>
      <c r="AH25" s="81">
        <v>110433</v>
      </c>
      <c r="AI25" s="81">
        <f t="shared" si="19"/>
        <v>0</v>
      </c>
      <c r="AJ25" s="81">
        <v>110433</v>
      </c>
      <c r="AK25" s="81">
        <v>110433</v>
      </c>
      <c r="AL25" s="81">
        <v>340438</v>
      </c>
      <c r="AM25" s="81">
        <f t="shared" si="11"/>
        <v>0</v>
      </c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0">
        <f t="shared" si="12"/>
        <v>0</v>
      </c>
      <c r="BB25" s="53"/>
      <c r="BC25" s="82">
        <f t="shared" si="13"/>
        <v>0</v>
      </c>
      <c r="BD25" s="82">
        <f t="shared" si="13"/>
        <v>0</v>
      </c>
      <c r="BE25" s="82">
        <f t="shared" si="13"/>
        <v>0</v>
      </c>
      <c r="BF25" s="82">
        <f t="shared" si="13"/>
        <v>0</v>
      </c>
      <c r="BG25" s="82">
        <f t="shared" si="13"/>
        <v>0</v>
      </c>
      <c r="BH25" s="82">
        <f t="shared" si="13"/>
        <v>0</v>
      </c>
      <c r="BI25" s="82">
        <f t="shared" si="13"/>
        <v>0</v>
      </c>
      <c r="BJ25" s="82">
        <f t="shared" si="13"/>
        <v>0</v>
      </c>
      <c r="BK25" s="82">
        <f t="shared" si="13"/>
        <v>0</v>
      </c>
      <c r="BL25" s="82">
        <f t="shared" si="13"/>
        <v>0</v>
      </c>
      <c r="BM25" s="82">
        <f t="shared" si="13"/>
        <v>0</v>
      </c>
      <c r="BN25" s="82">
        <f t="shared" si="13"/>
        <v>0</v>
      </c>
      <c r="BO25" s="123">
        <f t="shared" si="8"/>
        <v>0</v>
      </c>
    </row>
    <row r="26" spans="1:67" ht="18.75" customHeight="1" thickBot="1">
      <c r="A26" s="84" t="s">
        <v>208</v>
      </c>
      <c r="B26" s="74"/>
      <c r="C26" s="75"/>
      <c r="D26" s="75"/>
      <c r="E26" s="76"/>
      <c r="F26" s="88">
        <f>AA26+AE26+AI26+AM26</f>
        <v>0</v>
      </c>
      <c r="G26" s="76" t="e">
        <f>#REF!</f>
        <v>#REF!</v>
      </c>
      <c r="H26" s="76"/>
      <c r="I26" s="78">
        <v>1</v>
      </c>
      <c r="J26" s="79">
        <v>20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80">
        <f t="shared" si="7"/>
        <v>0</v>
      </c>
      <c r="X26" s="81"/>
      <c r="Y26" s="81">
        <v>132910</v>
      </c>
      <c r="Z26" s="81">
        <v>52910</v>
      </c>
      <c r="AA26" s="91">
        <f t="shared" si="9"/>
        <v>0</v>
      </c>
      <c r="AB26" s="81">
        <v>132910</v>
      </c>
      <c r="AC26" s="81">
        <v>153418</v>
      </c>
      <c r="AD26" s="81">
        <v>132910</v>
      </c>
      <c r="AE26" s="81">
        <f t="shared" si="22"/>
        <v>0</v>
      </c>
      <c r="AF26" s="81">
        <v>132910</v>
      </c>
      <c r="AG26" s="81">
        <v>132910</v>
      </c>
      <c r="AH26" s="81">
        <v>132910</v>
      </c>
      <c r="AI26" s="81">
        <f t="shared" si="19"/>
        <v>0</v>
      </c>
      <c r="AJ26" s="81">
        <v>132910</v>
      </c>
      <c r="AK26" s="81">
        <v>132910</v>
      </c>
      <c r="AL26" s="81">
        <v>192406</v>
      </c>
      <c r="AM26" s="81">
        <f t="shared" si="11"/>
        <v>0</v>
      </c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0">
        <f t="shared" si="12"/>
        <v>0</v>
      </c>
      <c r="BB26" s="53"/>
      <c r="BC26" s="82">
        <f t="shared" si="13"/>
        <v>0</v>
      </c>
      <c r="BD26" s="82">
        <f t="shared" si="13"/>
        <v>0</v>
      </c>
      <c r="BE26" s="82">
        <f t="shared" si="13"/>
        <v>0</v>
      </c>
      <c r="BF26" s="82">
        <f t="shared" si="13"/>
        <v>0</v>
      </c>
      <c r="BG26" s="82">
        <f t="shared" si="13"/>
        <v>0</v>
      </c>
      <c r="BH26" s="82">
        <f t="shared" si="13"/>
        <v>0</v>
      </c>
      <c r="BI26" s="82">
        <f t="shared" si="13"/>
        <v>0</v>
      </c>
      <c r="BJ26" s="82">
        <f t="shared" si="13"/>
        <v>0</v>
      </c>
      <c r="BK26" s="82">
        <f t="shared" si="13"/>
        <v>0</v>
      </c>
      <c r="BL26" s="82">
        <f t="shared" si="13"/>
        <v>0</v>
      </c>
      <c r="BM26" s="82">
        <f t="shared" si="13"/>
        <v>0</v>
      </c>
      <c r="BN26" s="82">
        <f t="shared" si="13"/>
        <v>0</v>
      </c>
      <c r="BO26" s="123">
        <f t="shared" si="8"/>
        <v>0</v>
      </c>
    </row>
    <row r="27" spans="1:67" ht="18.75" customHeight="1">
      <c r="A27" s="92" t="s">
        <v>209</v>
      </c>
      <c r="B27" s="93"/>
      <c r="C27" s="75"/>
      <c r="D27" s="75"/>
      <c r="E27" s="76"/>
      <c r="F27" s="88">
        <f>AA27+AE27+AI27+AM27</f>
        <v>0</v>
      </c>
      <c r="G27" s="88">
        <f t="shared" ref="G27:Z27" si="23">AB27+AF27+AJ27+AN27</f>
        <v>216000</v>
      </c>
      <c r="H27" s="88">
        <f t="shared" si="23"/>
        <v>216000</v>
      </c>
      <c r="I27" s="88">
        <f t="shared" si="23"/>
        <v>217000</v>
      </c>
      <c r="J27" s="88">
        <f t="shared" si="23"/>
        <v>0</v>
      </c>
      <c r="K27" s="88">
        <f t="shared" si="23"/>
        <v>144000</v>
      </c>
      <c r="L27" s="88">
        <f t="shared" si="23"/>
        <v>144000</v>
      </c>
      <c r="M27" s="88">
        <f t="shared" si="23"/>
        <v>145000</v>
      </c>
      <c r="N27" s="88">
        <f t="shared" si="23"/>
        <v>0</v>
      </c>
      <c r="O27" s="88">
        <f t="shared" si="23"/>
        <v>72000</v>
      </c>
      <c r="P27" s="88">
        <f t="shared" si="23"/>
        <v>72000</v>
      </c>
      <c r="Q27" s="88">
        <f t="shared" si="23"/>
        <v>73000</v>
      </c>
      <c r="R27" s="88">
        <f t="shared" si="23"/>
        <v>0</v>
      </c>
      <c r="S27" s="88">
        <f t="shared" si="23"/>
        <v>0</v>
      </c>
      <c r="T27" s="88">
        <f t="shared" si="23"/>
        <v>0</v>
      </c>
      <c r="U27" s="88">
        <f t="shared" si="23"/>
        <v>0</v>
      </c>
      <c r="V27" s="88">
        <f t="shared" si="23"/>
        <v>0</v>
      </c>
      <c r="W27" s="88">
        <f t="shared" si="23"/>
        <v>0</v>
      </c>
      <c r="X27" s="88">
        <f t="shared" si="23"/>
        <v>0</v>
      </c>
      <c r="Y27" s="88">
        <f t="shared" si="23"/>
        <v>0</v>
      </c>
      <c r="Z27" s="88">
        <f t="shared" si="23"/>
        <v>0</v>
      </c>
      <c r="AA27" s="82">
        <f t="shared" si="9"/>
        <v>0</v>
      </c>
      <c r="AB27" s="82">
        <v>72000</v>
      </c>
      <c r="AC27" s="82">
        <v>72000</v>
      </c>
      <c r="AD27" s="82">
        <v>72000</v>
      </c>
      <c r="AE27" s="82">
        <f t="shared" si="22"/>
        <v>0</v>
      </c>
      <c r="AF27" s="82">
        <v>72000</v>
      </c>
      <c r="AG27" s="82">
        <v>72000</v>
      </c>
      <c r="AH27" s="82">
        <v>72000</v>
      </c>
      <c r="AI27" s="82">
        <f t="shared" si="19"/>
        <v>0</v>
      </c>
      <c r="AJ27" s="81">
        <v>72000</v>
      </c>
      <c r="AK27" s="81">
        <v>72000</v>
      </c>
      <c r="AL27" s="81">
        <v>73000</v>
      </c>
      <c r="AM27" s="81">
        <f t="shared" si="11"/>
        <v>0</v>
      </c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0">
        <f t="shared" si="12"/>
        <v>0</v>
      </c>
      <c r="BB27" s="53"/>
      <c r="BC27" s="82">
        <f t="shared" ref="BC27:BC29" si="24">AO27/1.2</f>
        <v>0</v>
      </c>
      <c r="BD27" s="82">
        <f t="shared" ref="BD27" si="25">AP27/1.2</f>
        <v>0</v>
      </c>
      <c r="BE27" s="82">
        <f t="shared" ref="BE27" si="26">AQ27/1.2</f>
        <v>0</v>
      </c>
      <c r="BF27" s="82">
        <f t="shared" ref="BF27" si="27">AR27/1.2</f>
        <v>0</v>
      </c>
      <c r="BG27" s="82">
        <f t="shared" ref="BG27" si="28">AS27/1.2</f>
        <v>0</v>
      </c>
      <c r="BH27" s="82">
        <f t="shared" ref="BH27" si="29">AT27/1.2</f>
        <v>0</v>
      </c>
      <c r="BI27" s="82">
        <f t="shared" ref="BI27" si="30">AU27/1.2</f>
        <v>0</v>
      </c>
      <c r="BJ27" s="82">
        <f t="shared" ref="BJ27" si="31">AV27/1.2</f>
        <v>0</v>
      </c>
      <c r="BK27" s="82">
        <f t="shared" ref="BK27" si="32">AW27/1.2</f>
        <v>0</v>
      </c>
      <c r="BL27" s="82">
        <f t="shared" ref="BL27" si="33">AX27/1.2</f>
        <v>0</v>
      </c>
      <c r="BM27" s="82">
        <f t="shared" ref="BM27" si="34">AY27/1.2</f>
        <v>0</v>
      </c>
      <c r="BN27" s="82">
        <f t="shared" ref="BN27" si="35">AZ27/1.2</f>
        <v>0</v>
      </c>
      <c r="BO27" s="123">
        <f t="shared" si="8"/>
        <v>0</v>
      </c>
    </row>
    <row r="28" spans="1:67" ht="18.75" customHeight="1">
      <c r="A28" s="94" t="s">
        <v>226</v>
      </c>
      <c r="B28" s="95"/>
      <c r="C28" s="96"/>
      <c r="D28" s="96"/>
      <c r="E28" s="97"/>
      <c r="F28" s="88">
        <f>AA28+AE28+AI28+AM28</f>
        <v>0</v>
      </c>
      <c r="G28" s="76"/>
      <c r="H28" s="76"/>
      <c r="I28" s="78"/>
      <c r="J28" s="79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80"/>
      <c r="X28" s="81"/>
      <c r="Y28" s="81"/>
      <c r="Z28" s="81"/>
      <c r="AA28" s="91">
        <f t="shared" ref="AA28" si="36">SUM(AO28:AQ28)</f>
        <v>0</v>
      </c>
      <c r="AB28" s="81">
        <v>72000</v>
      </c>
      <c r="AC28" s="81">
        <v>72000</v>
      </c>
      <c r="AD28" s="81">
        <v>72000</v>
      </c>
      <c r="AE28" s="81">
        <f t="shared" si="22"/>
        <v>0</v>
      </c>
      <c r="AF28" s="81">
        <v>72000</v>
      </c>
      <c r="AG28" s="81">
        <v>72000</v>
      </c>
      <c r="AH28" s="81">
        <v>72000</v>
      </c>
      <c r="AI28" s="81">
        <f t="shared" ref="AI28" si="37">SUM(AU28:AW28)</f>
        <v>0</v>
      </c>
      <c r="AJ28" s="81">
        <v>72000</v>
      </c>
      <c r="AK28" s="81">
        <v>72000</v>
      </c>
      <c r="AL28" s="81">
        <v>73000</v>
      </c>
      <c r="AM28" s="81">
        <f t="shared" ref="AM28" si="38">SUM(AX28:AZ28)</f>
        <v>0</v>
      </c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0">
        <f t="shared" si="12"/>
        <v>0</v>
      </c>
      <c r="BB28" s="53"/>
      <c r="BC28" s="82">
        <f t="shared" si="24"/>
        <v>0</v>
      </c>
      <c r="BD28" s="82">
        <f t="shared" ref="BD28:BD29" si="39">AP28/1.2</f>
        <v>0</v>
      </c>
      <c r="BE28" s="82">
        <f t="shared" ref="BE28:BE29" si="40">AQ28/1.2</f>
        <v>0</v>
      </c>
      <c r="BF28" s="82">
        <f t="shared" ref="BF28:BF29" si="41">AR28/1.2</f>
        <v>0</v>
      </c>
      <c r="BG28" s="82">
        <f t="shared" ref="BG28:BG29" si="42">AS28/1.2</f>
        <v>0</v>
      </c>
      <c r="BH28" s="82">
        <f t="shared" ref="BH28:BH29" si="43">AT28/1.2</f>
        <v>0</v>
      </c>
      <c r="BI28" s="82">
        <f t="shared" ref="BI28:BI29" si="44">AU28/1.2</f>
        <v>0</v>
      </c>
      <c r="BJ28" s="82">
        <f t="shared" ref="BJ28:BJ29" si="45">AV28/1.2</f>
        <v>0</v>
      </c>
      <c r="BK28" s="82">
        <f t="shared" ref="BK28:BK29" si="46">AW28/1.2</f>
        <v>0</v>
      </c>
      <c r="BL28" s="82">
        <f t="shared" ref="BL28:BL29" si="47">AX28/1.2</f>
        <v>0</v>
      </c>
      <c r="BM28" s="82">
        <f t="shared" ref="BM28:BM29" si="48">AY28/1.2</f>
        <v>0</v>
      </c>
      <c r="BN28" s="82">
        <f t="shared" ref="BN28:BN29" si="49">AZ28/1.2</f>
        <v>0</v>
      </c>
      <c r="BO28" s="80">
        <f t="shared" si="8"/>
        <v>0</v>
      </c>
    </row>
    <row r="29" spans="1:67" ht="18.75" customHeight="1">
      <c r="A29" s="94" t="s">
        <v>227</v>
      </c>
      <c r="B29" s="98"/>
      <c r="C29" s="96"/>
      <c r="D29" s="96"/>
      <c r="E29" s="97"/>
      <c r="F29" s="88">
        <f>AA29+AE29+AI29+AM29</f>
        <v>0</v>
      </c>
      <c r="G29" s="76"/>
      <c r="H29" s="76"/>
      <c r="I29" s="78"/>
      <c r="J29" s="79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80"/>
      <c r="X29" s="81"/>
      <c r="Y29" s="81"/>
      <c r="Z29" s="81"/>
      <c r="AA29" s="91">
        <f t="shared" ref="AA29" si="50">SUM(AO29:AQ29)</f>
        <v>0</v>
      </c>
      <c r="AB29" s="81">
        <v>72000</v>
      </c>
      <c r="AC29" s="81">
        <v>72000</v>
      </c>
      <c r="AD29" s="81">
        <v>72000</v>
      </c>
      <c r="AE29" s="81">
        <f t="shared" si="22"/>
        <v>0</v>
      </c>
      <c r="AF29" s="81">
        <v>72000</v>
      </c>
      <c r="AG29" s="81">
        <v>72000</v>
      </c>
      <c r="AH29" s="81">
        <v>72000</v>
      </c>
      <c r="AI29" s="81">
        <f t="shared" ref="AI29" si="51">SUM(AU29:AW29)</f>
        <v>0</v>
      </c>
      <c r="AJ29" s="81">
        <v>72000</v>
      </c>
      <c r="AK29" s="81">
        <v>72000</v>
      </c>
      <c r="AL29" s="81">
        <v>73000</v>
      </c>
      <c r="AM29" s="81">
        <f t="shared" ref="AM29" si="52">SUM(AX29:AZ29)</f>
        <v>0</v>
      </c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0">
        <f t="shared" si="12"/>
        <v>0</v>
      </c>
      <c r="BB29" s="53"/>
      <c r="BC29" s="82">
        <f t="shared" si="24"/>
        <v>0</v>
      </c>
      <c r="BD29" s="82">
        <f t="shared" si="39"/>
        <v>0</v>
      </c>
      <c r="BE29" s="82">
        <f t="shared" si="40"/>
        <v>0</v>
      </c>
      <c r="BF29" s="82">
        <f t="shared" si="41"/>
        <v>0</v>
      </c>
      <c r="BG29" s="82">
        <f t="shared" si="42"/>
        <v>0</v>
      </c>
      <c r="BH29" s="82">
        <f t="shared" si="43"/>
        <v>0</v>
      </c>
      <c r="BI29" s="82">
        <f t="shared" si="44"/>
        <v>0</v>
      </c>
      <c r="BJ29" s="82">
        <f t="shared" si="45"/>
        <v>0</v>
      </c>
      <c r="BK29" s="82">
        <f t="shared" si="46"/>
        <v>0</v>
      </c>
      <c r="BL29" s="82">
        <f t="shared" si="47"/>
        <v>0</v>
      </c>
      <c r="BM29" s="82">
        <f t="shared" si="48"/>
        <v>0</v>
      </c>
      <c r="BN29" s="82">
        <f t="shared" si="49"/>
        <v>0</v>
      </c>
      <c r="BO29" s="80">
        <f t="shared" si="8"/>
        <v>0</v>
      </c>
    </row>
    <row r="30" spans="1:67" ht="19.5" customHeight="1" thickBot="1">
      <c r="A30" s="99">
        <v>12</v>
      </c>
      <c r="B30" s="290"/>
      <c r="C30" s="291"/>
      <c r="D30" s="291"/>
      <c r="E30" s="292"/>
      <c r="F30" s="85"/>
      <c r="G30" s="76" t="e">
        <f>#REF!</f>
        <v>#REF!</v>
      </c>
      <c r="H30" s="76"/>
      <c r="I30" s="75"/>
      <c r="J30" s="79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80">
        <f t="shared" si="7"/>
        <v>0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O30" s="125"/>
      <c r="AP30" s="125"/>
      <c r="AQ30" s="82"/>
      <c r="AR30" s="82"/>
      <c r="AS30" s="82"/>
      <c r="AT30" s="82"/>
      <c r="AU30" s="82"/>
      <c r="AV30" s="82"/>
      <c r="AW30" s="82"/>
      <c r="AX30" s="81"/>
      <c r="AY30" s="81"/>
      <c r="AZ30" s="81"/>
      <c r="BA30" s="80">
        <f t="shared" si="12"/>
        <v>0</v>
      </c>
      <c r="BB30" s="53"/>
      <c r="BC30" s="82">
        <f t="shared" si="13"/>
        <v>0</v>
      </c>
      <c r="BD30" s="82">
        <f t="shared" si="13"/>
        <v>0</v>
      </c>
      <c r="BE30" s="82">
        <f>AQ30/1.2</f>
        <v>0</v>
      </c>
      <c r="BF30" s="82">
        <f>AR30/1.2</f>
        <v>0</v>
      </c>
      <c r="BG30" s="82">
        <f t="shared" ref="BG30:BN30" si="53">AS30/1.2</f>
        <v>0</v>
      </c>
      <c r="BH30" s="82">
        <f t="shared" si="53"/>
        <v>0</v>
      </c>
      <c r="BI30" s="82">
        <f t="shared" si="53"/>
        <v>0</v>
      </c>
      <c r="BJ30" s="82">
        <f t="shared" si="53"/>
        <v>0</v>
      </c>
      <c r="BK30" s="82">
        <f t="shared" si="53"/>
        <v>0</v>
      </c>
      <c r="BL30" s="82">
        <f t="shared" si="53"/>
        <v>0</v>
      </c>
      <c r="BM30" s="82">
        <f t="shared" si="53"/>
        <v>0</v>
      </c>
      <c r="BN30" s="82">
        <f t="shared" si="53"/>
        <v>0</v>
      </c>
      <c r="BO30" s="80">
        <f t="shared" si="8"/>
        <v>0</v>
      </c>
    </row>
    <row r="31" spans="1:67" ht="20.25" customHeight="1" thickBot="1">
      <c r="A31" s="81"/>
      <c r="B31" s="99" t="s">
        <v>210</v>
      </c>
      <c r="C31" s="75"/>
      <c r="D31" s="75"/>
      <c r="E31" s="76">
        <f t="shared" si="6"/>
        <v>0</v>
      </c>
      <c r="F31" s="100">
        <f>SUM(F8:F23,F30)</f>
        <v>2584900</v>
      </c>
      <c r="G31" s="101" t="e">
        <f t="shared" ref="G31:Z31" si="54">SUM(G8:G23,G30)</f>
        <v>#REF!</v>
      </c>
      <c r="H31" s="101">
        <f t="shared" si="54"/>
        <v>216000</v>
      </c>
      <c r="I31" s="101">
        <f t="shared" si="54"/>
        <v>217018</v>
      </c>
      <c r="J31" s="101">
        <f t="shared" si="54"/>
        <v>340</v>
      </c>
      <c r="K31" s="101">
        <f t="shared" si="54"/>
        <v>144000</v>
      </c>
      <c r="L31" s="101">
        <f t="shared" si="54"/>
        <v>144000</v>
      </c>
      <c r="M31" s="101">
        <f t="shared" si="54"/>
        <v>145000</v>
      </c>
      <c r="N31" s="101">
        <f t="shared" si="54"/>
        <v>0</v>
      </c>
      <c r="O31" s="101">
        <f t="shared" si="54"/>
        <v>72000</v>
      </c>
      <c r="P31" s="101">
        <f t="shared" si="54"/>
        <v>72000</v>
      </c>
      <c r="Q31" s="101">
        <f t="shared" si="54"/>
        <v>73000</v>
      </c>
      <c r="R31" s="101">
        <f t="shared" si="54"/>
        <v>0</v>
      </c>
      <c r="S31" s="101">
        <f t="shared" si="54"/>
        <v>0</v>
      </c>
      <c r="T31" s="101">
        <f t="shared" si="54"/>
        <v>0</v>
      </c>
      <c r="U31" s="101">
        <f t="shared" si="54"/>
        <v>0</v>
      </c>
      <c r="V31" s="101">
        <f t="shared" si="54"/>
        <v>0</v>
      </c>
      <c r="W31" s="101">
        <f t="shared" si="54"/>
        <v>0</v>
      </c>
      <c r="X31" s="101">
        <f t="shared" si="54"/>
        <v>6558300</v>
      </c>
      <c r="Y31" s="101">
        <f t="shared" si="54"/>
        <v>8561480</v>
      </c>
      <c r="Z31" s="101">
        <f t="shared" si="54"/>
        <v>4856100</v>
      </c>
      <c r="AA31" s="88">
        <f>SUM(AA8:AA23,AA30)</f>
        <v>635500</v>
      </c>
      <c r="AB31" s="88">
        <f t="shared" ref="AB31:AL31" si="55">SUM(AB8:AB30)</f>
        <v>7644325</v>
      </c>
      <c r="AC31" s="88">
        <f t="shared" si="55"/>
        <v>7694833</v>
      </c>
      <c r="AD31" s="88">
        <f t="shared" si="55"/>
        <v>7544325</v>
      </c>
      <c r="AE31" s="88">
        <f>SUM(AE8:AE23,AE30)</f>
        <v>652600</v>
      </c>
      <c r="AF31" s="88">
        <f t="shared" si="55"/>
        <v>7544325</v>
      </c>
      <c r="AG31" s="88">
        <f t="shared" si="55"/>
        <v>7544325</v>
      </c>
      <c r="AH31" s="88">
        <f t="shared" si="55"/>
        <v>7494325</v>
      </c>
      <c r="AI31" s="88">
        <f>SUM(AI8:AI23,AI30)</f>
        <v>652000</v>
      </c>
      <c r="AJ31" s="88">
        <f t="shared" si="55"/>
        <v>7684325</v>
      </c>
      <c r="AK31" s="88">
        <f t="shared" si="55"/>
        <v>7634325</v>
      </c>
      <c r="AL31" s="88">
        <f t="shared" si="55"/>
        <v>8217718</v>
      </c>
      <c r="AM31" s="88">
        <f>SUM(AM8:AM23,AM30)</f>
        <v>644800</v>
      </c>
      <c r="AO31" s="127">
        <f>SUM(AO7:AO30)</f>
        <v>209000</v>
      </c>
      <c r="AP31" s="127">
        <f>SUM(AP7:AP30)</f>
        <v>210500</v>
      </c>
      <c r="AQ31" s="128">
        <f>SUM(AQ7:AQ30)</f>
        <v>216000</v>
      </c>
      <c r="AR31" s="128">
        <f>SUM(AR7:AR30)</f>
        <v>216000</v>
      </c>
      <c r="AS31" s="128">
        <f t="shared" ref="AS31:AY31" si="56">SUM(AS7:AS30)</f>
        <v>218000</v>
      </c>
      <c r="AT31" s="128">
        <f t="shared" si="56"/>
        <v>218600</v>
      </c>
      <c r="AU31" s="128">
        <f t="shared" si="56"/>
        <v>220000</v>
      </c>
      <c r="AV31" s="128">
        <f t="shared" si="56"/>
        <v>216000</v>
      </c>
      <c r="AW31" s="128">
        <f t="shared" si="56"/>
        <v>216000</v>
      </c>
      <c r="AX31" s="128">
        <f t="shared" si="56"/>
        <v>216000</v>
      </c>
      <c r="AY31" s="128">
        <f t="shared" si="56"/>
        <v>214000</v>
      </c>
      <c r="AZ31" s="128">
        <f>SUM(AZ7:AZ30)</f>
        <v>214800</v>
      </c>
      <c r="BA31" s="129">
        <f>SUM(BA7:BA30)</f>
        <v>2584900</v>
      </c>
      <c r="BB31" s="53"/>
      <c r="BC31" s="130">
        <f>SUM(BC7:BC30)</f>
        <v>174166.66666666669</v>
      </c>
      <c r="BD31" s="130">
        <f t="shared" ref="BD31:BN31" si="57">SUM(BD7:BD30)</f>
        <v>175416.66666666669</v>
      </c>
      <c r="BE31" s="130">
        <f t="shared" si="57"/>
        <v>180000</v>
      </c>
      <c r="BF31" s="130">
        <f t="shared" si="57"/>
        <v>180000</v>
      </c>
      <c r="BG31" s="130">
        <f t="shared" si="57"/>
        <v>181666.66666666669</v>
      </c>
      <c r="BH31" s="130">
        <f t="shared" si="57"/>
        <v>182166.66666666669</v>
      </c>
      <c r="BI31" s="130">
        <f t="shared" si="57"/>
        <v>183333.33333333334</v>
      </c>
      <c r="BJ31" s="130">
        <f t="shared" si="57"/>
        <v>180000</v>
      </c>
      <c r="BK31" s="130">
        <f t="shared" si="57"/>
        <v>180000</v>
      </c>
      <c r="BL31" s="130">
        <f t="shared" si="57"/>
        <v>180000</v>
      </c>
      <c r="BM31" s="130">
        <f t="shared" si="57"/>
        <v>178333.33333333334</v>
      </c>
      <c r="BN31" s="130">
        <f t="shared" si="57"/>
        <v>179000</v>
      </c>
      <c r="BO31" s="131">
        <f>SUM(BO7:BO30)</f>
        <v>2154083.333333333</v>
      </c>
    </row>
    <row r="32" spans="1:67" ht="18.75">
      <c r="A32" s="102" t="s">
        <v>211</v>
      </c>
      <c r="B32" s="103" t="s">
        <v>212</v>
      </c>
      <c r="C32" s="81"/>
      <c r="D32" s="81"/>
      <c r="E32" s="104">
        <f t="shared" si="6"/>
        <v>0</v>
      </c>
      <c r="F32" s="85"/>
      <c r="G32" s="104" t="e">
        <f>#REF!</f>
        <v>#REF!</v>
      </c>
      <c r="H32" s="104"/>
      <c r="I32" s="81"/>
      <c r="J32" s="105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106">
        <f t="shared" si="7"/>
        <v>0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O32" s="293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5"/>
      <c r="BB32" s="53"/>
      <c r="BC32" s="82">
        <f>AO32/1.2</f>
        <v>0</v>
      </c>
      <c r="BD32" s="82">
        <f t="shared" ref="BD32:BN36" si="58">AP32/1.2</f>
        <v>0</v>
      </c>
      <c r="BE32" s="82">
        <f t="shared" si="58"/>
        <v>0</v>
      </c>
      <c r="BF32" s="82">
        <f t="shared" si="58"/>
        <v>0</v>
      </c>
      <c r="BG32" s="82">
        <f t="shared" si="58"/>
        <v>0</v>
      </c>
      <c r="BH32" s="82">
        <f t="shared" si="58"/>
        <v>0</v>
      </c>
      <c r="BI32" s="82">
        <f t="shared" si="58"/>
        <v>0</v>
      </c>
      <c r="BJ32" s="82">
        <f t="shared" si="58"/>
        <v>0</v>
      </c>
      <c r="BK32" s="82">
        <f t="shared" si="58"/>
        <v>0</v>
      </c>
      <c r="BL32" s="82">
        <f t="shared" si="58"/>
        <v>0</v>
      </c>
      <c r="BM32" s="82">
        <f t="shared" si="58"/>
        <v>0</v>
      </c>
      <c r="BN32" s="82">
        <f t="shared" si="58"/>
        <v>0</v>
      </c>
      <c r="BO32" s="80">
        <f t="shared" si="8"/>
        <v>0</v>
      </c>
    </row>
    <row r="33" spans="1:67" ht="17.25" customHeight="1">
      <c r="A33" s="107" t="s">
        <v>213</v>
      </c>
      <c r="B33" s="108" t="s">
        <v>246</v>
      </c>
      <c r="C33" s="81"/>
      <c r="D33" s="81"/>
      <c r="E33" s="104">
        <f t="shared" si="6"/>
        <v>0</v>
      </c>
      <c r="F33" s="85">
        <f t="shared" ref="F33:F36" si="59">AA33+AE33+AI33+AM33</f>
        <v>0</v>
      </c>
      <c r="G33" s="104" t="e">
        <f>#REF!</f>
        <v>#REF!</v>
      </c>
      <c r="H33" s="104"/>
      <c r="I33" s="81"/>
      <c r="J33" s="105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106">
        <f t="shared" si="7"/>
        <v>0</v>
      </c>
      <c r="X33" s="81"/>
      <c r="Y33" s="81"/>
      <c r="Z33" s="81"/>
      <c r="AA33" s="91">
        <f t="shared" ref="AA33" si="60">SUM(AO33:AQ33)</f>
        <v>0</v>
      </c>
      <c r="AB33" s="81"/>
      <c r="AC33" s="81"/>
      <c r="AD33" s="81"/>
      <c r="AE33" s="81">
        <f>SUM(AR33:AT33)</f>
        <v>0</v>
      </c>
      <c r="AF33" s="81">
        <v>72000</v>
      </c>
      <c r="AG33" s="81">
        <v>72000</v>
      </c>
      <c r="AH33" s="81">
        <v>72000</v>
      </c>
      <c r="AI33" s="81">
        <f t="shared" ref="AI33" si="61">SUM(AU33:AW33)</f>
        <v>0</v>
      </c>
      <c r="AJ33" s="81">
        <v>72000</v>
      </c>
      <c r="AK33" s="81">
        <v>72000</v>
      </c>
      <c r="AL33" s="81">
        <v>73000</v>
      </c>
      <c r="AM33" s="81">
        <f t="shared" ref="AM33" si="62">SUM(AX33:AZ33)</f>
        <v>0</v>
      </c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132">
        <f t="shared" si="12"/>
        <v>0</v>
      </c>
      <c r="BB33" s="53"/>
      <c r="BC33" s="82">
        <f t="shared" ref="BC33:BC35" si="63">AO33/1.2</f>
        <v>0</v>
      </c>
      <c r="BD33" s="82">
        <f t="shared" si="58"/>
        <v>0</v>
      </c>
      <c r="BE33" s="82">
        <f t="shared" si="58"/>
        <v>0</v>
      </c>
      <c r="BF33" s="82">
        <f t="shared" si="58"/>
        <v>0</v>
      </c>
      <c r="BG33" s="82">
        <f t="shared" si="58"/>
        <v>0</v>
      </c>
      <c r="BH33" s="82">
        <f t="shared" si="58"/>
        <v>0</v>
      </c>
      <c r="BI33" s="82">
        <f t="shared" si="58"/>
        <v>0</v>
      </c>
      <c r="BJ33" s="82">
        <f t="shared" si="58"/>
        <v>0</v>
      </c>
      <c r="BK33" s="82">
        <f t="shared" si="58"/>
        <v>0</v>
      </c>
      <c r="BL33" s="82">
        <f t="shared" si="58"/>
        <v>0</v>
      </c>
      <c r="BM33" s="82">
        <f t="shared" si="58"/>
        <v>0</v>
      </c>
      <c r="BN33" s="82">
        <f t="shared" si="58"/>
        <v>0</v>
      </c>
      <c r="BO33" s="132">
        <f t="shared" si="8"/>
        <v>0</v>
      </c>
    </row>
    <row r="34" spans="1:67" ht="18" customHeight="1">
      <c r="A34" s="107" t="s">
        <v>214</v>
      </c>
      <c r="B34" s="108"/>
      <c r="C34" s="81"/>
      <c r="D34" s="81"/>
      <c r="E34" s="104">
        <f t="shared" si="6"/>
        <v>0</v>
      </c>
      <c r="F34" s="85">
        <f t="shared" si="59"/>
        <v>0</v>
      </c>
      <c r="G34" s="104" t="e">
        <f>#REF!</f>
        <v>#REF!</v>
      </c>
      <c r="H34" s="104"/>
      <c r="I34" s="81"/>
      <c r="J34" s="105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106">
        <f t="shared" si="7"/>
        <v>0</v>
      </c>
      <c r="X34" s="81"/>
      <c r="Y34" s="81"/>
      <c r="Z34" s="81"/>
      <c r="AA34" s="91">
        <f t="shared" ref="AA34:AA37" si="64">SUM(AO34:AQ34)</f>
        <v>0</v>
      </c>
      <c r="AB34" s="81"/>
      <c r="AC34" s="81"/>
      <c r="AD34" s="81"/>
      <c r="AE34" s="81">
        <f t="shared" ref="AE34:AE37" si="65">SUM(AR34:AT34)</f>
        <v>0</v>
      </c>
      <c r="AF34" s="81">
        <v>72000</v>
      </c>
      <c r="AG34" s="81">
        <v>72000</v>
      </c>
      <c r="AH34" s="81">
        <v>72000</v>
      </c>
      <c r="AI34" s="81">
        <f t="shared" ref="AI34:AI37" si="66">SUM(AU34:AW34)</f>
        <v>0</v>
      </c>
      <c r="AJ34" s="81">
        <v>72000</v>
      </c>
      <c r="AK34" s="81">
        <v>72000</v>
      </c>
      <c r="AL34" s="81">
        <v>73000</v>
      </c>
      <c r="AM34" s="81">
        <f t="shared" ref="AM34:AM37" si="67">SUM(AX34:AZ34)</f>
        <v>0</v>
      </c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132">
        <f t="shared" si="12"/>
        <v>0</v>
      </c>
      <c r="BB34" s="53"/>
      <c r="BC34" s="82">
        <f t="shared" si="63"/>
        <v>0</v>
      </c>
      <c r="BD34" s="82">
        <f t="shared" si="58"/>
        <v>0</v>
      </c>
      <c r="BE34" s="82">
        <f t="shared" si="58"/>
        <v>0</v>
      </c>
      <c r="BF34" s="82">
        <f t="shared" si="58"/>
        <v>0</v>
      </c>
      <c r="BG34" s="82">
        <f t="shared" si="58"/>
        <v>0</v>
      </c>
      <c r="BH34" s="82">
        <f t="shared" si="58"/>
        <v>0</v>
      </c>
      <c r="BI34" s="82">
        <f t="shared" si="58"/>
        <v>0</v>
      </c>
      <c r="BJ34" s="82">
        <f t="shared" si="58"/>
        <v>0</v>
      </c>
      <c r="BK34" s="82">
        <f t="shared" si="58"/>
        <v>0</v>
      </c>
      <c r="BL34" s="82">
        <f t="shared" si="58"/>
        <v>0</v>
      </c>
      <c r="BM34" s="82">
        <f t="shared" si="58"/>
        <v>0</v>
      </c>
      <c r="BN34" s="82">
        <f t="shared" si="58"/>
        <v>0</v>
      </c>
      <c r="BO34" s="132">
        <f t="shared" si="8"/>
        <v>0</v>
      </c>
    </row>
    <row r="35" spans="1:67" ht="17.25" customHeight="1">
      <c r="A35" s="107" t="s">
        <v>215</v>
      </c>
      <c r="B35" s="108"/>
      <c r="C35" s="81"/>
      <c r="D35" s="81"/>
      <c r="E35" s="104">
        <f t="shared" si="6"/>
        <v>0</v>
      </c>
      <c r="F35" s="85">
        <f t="shared" si="59"/>
        <v>0</v>
      </c>
      <c r="G35" s="104" t="e">
        <f>#REF!</f>
        <v>#REF!</v>
      </c>
      <c r="H35" s="104"/>
      <c r="I35" s="81"/>
      <c r="J35" s="105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106">
        <f t="shared" si="7"/>
        <v>0</v>
      </c>
      <c r="X35" s="81"/>
      <c r="Y35" s="81"/>
      <c r="Z35" s="81"/>
      <c r="AA35" s="91">
        <f t="shared" si="64"/>
        <v>0</v>
      </c>
      <c r="AB35" s="81"/>
      <c r="AC35" s="81"/>
      <c r="AD35" s="81"/>
      <c r="AE35" s="81">
        <f t="shared" si="65"/>
        <v>0</v>
      </c>
      <c r="AF35" s="81">
        <v>72000</v>
      </c>
      <c r="AG35" s="81">
        <v>72000</v>
      </c>
      <c r="AH35" s="81">
        <v>72000</v>
      </c>
      <c r="AI35" s="81">
        <f t="shared" si="66"/>
        <v>0</v>
      </c>
      <c r="AJ35" s="81">
        <v>72000</v>
      </c>
      <c r="AK35" s="81">
        <v>72000</v>
      </c>
      <c r="AL35" s="81">
        <v>73000</v>
      </c>
      <c r="AM35" s="81">
        <f t="shared" si="67"/>
        <v>0</v>
      </c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0">
        <f t="shared" si="12"/>
        <v>0</v>
      </c>
      <c r="BB35" s="53"/>
      <c r="BC35" s="82">
        <f t="shared" si="63"/>
        <v>0</v>
      </c>
      <c r="BD35" s="82">
        <f t="shared" si="58"/>
        <v>0</v>
      </c>
      <c r="BE35" s="82">
        <f t="shared" si="58"/>
        <v>0</v>
      </c>
      <c r="BF35" s="82">
        <f t="shared" si="58"/>
        <v>0</v>
      </c>
      <c r="BG35" s="82">
        <f t="shared" si="58"/>
        <v>0</v>
      </c>
      <c r="BH35" s="82">
        <f t="shared" si="58"/>
        <v>0</v>
      </c>
      <c r="BI35" s="82">
        <f t="shared" si="58"/>
        <v>0</v>
      </c>
      <c r="BJ35" s="82">
        <f t="shared" si="58"/>
        <v>0</v>
      </c>
      <c r="BK35" s="82">
        <f t="shared" si="58"/>
        <v>0</v>
      </c>
      <c r="BL35" s="82">
        <f t="shared" si="58"/>
        <v>0</v>
      </c>
      <c r="BM35" s="82">
        <f t="shared" si="58"/>
        <v>0</v>
      </c>
      <c r="BN35" s="82">
        <f t="shared" si="58"/>
        <v>0</v>
      </c>
      <c r="BO35" s="80">
        <f t="shared" si="8"/>
        <v>0</v>
      </c>
    </row>
    <row r="36" spans="1:67" ht="18" customHeight="1">
      <c r="A36" s="107" t="s">
        <v>216</v>
      </c>
      <c r="B36" s="108"/>
      <c r="C36" s="81"/>
      <c r="D36" s="81"/>
      <c r="E36" s="104">
        <f t="shared" si="6"/>
        <v>0</v>
      </c>
      <c r="F36" s="85">
        <f t="shared" si="59"/>
        <v>0</v>
      </c>
      <c r="G36" s="104" t="e">
        <f>#REF!</f>
        <v>#REF!</v>
      </c>
      <c r="H36" s="104"/>
      <c r="I36" s="81"/>
      <c r="J36" s="105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106">
        <f t="shared" si="7"/>
        <v>0</v>
      </c>
      <c r="X36" s="81"/>
      <c r="Y36" s="81"/>
      <c r="Z36" s="81"/>
      <c r="AA36" s="91">
        <f t="shared" si="64"/>
        <v>0</v>
      </c>
      <c r="AB36" s="81"/>
      <c r="AC36" s="81"/>
      <c r="AD36" s="81"/>
      <c r="AE36" s="81">
        <f t="shared" si="65"/>
        <v>0</v>
      </c>
      <c r="AF36" s="81">
        <v>72000</v>
      </c>
      <c r="AG36" s="81">
        <v>72000</v>
      </c>
      <c r="AH36" s="81">
        <v>72000</v>
      </c>
      <c r="AI36" s="81">
        <f t="shared" si="66"/>
        <v>0</v>
      </c>
      <c r="AJ36" s="81">
        <v>72000</v>
      </c>
      <c r="AK36" s="81">
        <v>72000</v>
      </c>
      <c r="AL36" s="81">
        <v>73000</v>
      </c>
      <c r="AM36" s="81">
        <f t="shared" si="67"/>
        <v>0</v>
      </c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0">
        <f t="shared" si="12"/>
        <v>0</v>
      </c>
      <c r="BB36" s="53"/>
      <c r="BC36" s="82">
        <f>AO36/1.2</f>
        <v>0</v>
      </c>
      <c r="BD36" s="82">
        <f t="shared" si="58"/>
        <v>0</v>
      </c>
      <c r="BE36" s="82">
        <f t="shared" si="58"/>
        <v>0</v>
      </c>
      <c r="BF36" s="82">
        <f t="shared" si="58"/>
        <v>0</v>
      </c>
      <c r="BG36" s="82">
        <f t="shared" si="58"/>
        <v>0</v>
      </c>
      <c r="BH36" s="82">
        <f t="shared" si="58"/>
        <v>0</v>
      </c>
      <c r="BI36" s="82">
        <f t="shared" si="58"/>
        <v>0</v>
      </c>
      <c r="BJ36" s="82">
        <f t="shared" si="58"/>
        <v>0</v>
      </c>
      <c r="BK36" s="82">
        <f t="shared" si="58"/>
        <v>0</v>
      </c>
      <c r="BL36" s="82">
        <f t="shared" si="58"/>
        <v>0</v>
      </c>
      <c r="BM36" s="82">
        <f t="shared" si="58"/>
        <v>0</v>
      </c>
      <c r="BN36" s="82">
        <f t="shared" si="58"/>
        <v>0</v>
      </c>
      <c r="BO36" s="80">
        <f t="shared" si="8"/>
        <v>0</v>
      </c>
    </row>
    <row r="37" spans="1:67" ht="17.25" customHeight="1">
      <c r="A37" s="107" t="s">
        <v>217</v>
      </c>
      <c r="B37" s="108"/>
      <c r="C37" s="81"/>
      <c r="D37" s="81"/>
      <c r="E37" s="104">
        <f t="shared" si="6"/>
        <v>0</v>
      </c>
      <c r="F37" s="85">
        <f>AA37+AE37+AI37+AM37</f>
        <v>0</v>
      </c>
      <c r="G37" s="104" t="e">
        <f>#REF!</f>
        <v>#REF!</v>
      </c>
      <c r="H37" s="104"/>
      <c r="I37" s="81"/>
      <c r="J37" s="105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106">
        <f t="shared" si="7"/>
        <v>0</v>
      </c>
      <c r="X37" s="81"/>
      <c r="Y37" s="81"/>
      <c r="Z37" s="81"/>
      <c r="AA37" s="91">
        <f t="shared" si="64"/>
        <v>0</v>
      </c>
      <c r="AB37" s="81"/>
      <c r="AC37" s="81"/>
      <c r="AD37" s="81"/>
      <c r="AE37" s="81">
        <f t="shared" si="65"/>
        <v>0</v>
      </c>
      <c r="AF37" s="81">
        <v>72000</v>
      </c>
      <c r="AG37" s="81">
        <v>72000</v>
      </c>
      <c r="AH37" s="81">
        <v>72000</v>
      </c>
      <c r="AI37" s="81">
        <f t="shared" si="66"/>
        <v>0</v>
      </c>
      <c r="AJ37" s="81">
        <v>72000</v>
      </c>
      <c r="AK37" s="81">
        <v>72000</v>
      </c>
      <c r="AL37" s="81">
        <v>73000</v>
      </c>
      <c r="AM37" s="81">
        <f t="shared" si="67"/>
        <v>0</v>
      </c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0">
        <f t="shared" si="12"/>
        <v>0</v>
      </c>
      <c r="BB37" s="53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0">
        <f t="shared" si="8"/>
        <v>0</v>
      </c>
    </row>
    <row r="38" spans="1:67" ht="19.5" customHeight="1">
      <c r="A38" s="81"/>
      <c r="B38" s="109" t="s">
        <v>218</v>
      </c>
      <c r="C38" s="81"/>
      <c r="D38" s="81"/>
      <c r="E38" s="104">
        <f t="shared" si="6"/>
        <v>0</v>
      </c>
      <c r="F38" s="100">
        <f>AA38+AE38+AI38+AM38</f>
        <v>0</v>
      </c>
      <c r="G38" s="104" t="e">
        <f>#REF!</f>
        <v>#REF!</v>
      </c>
      <c r="H38" s="104"/>
      <c r="I38" s="81"/>
      <c r="J38" s="105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106">
        <f t="shared" si="7"/>
        <v>0</v>
      </c>
      <c r="X38" s="81"/>
      <c r="Y38" s="81"/>
      <c r="Z38" s="81"/>
      <c r="AA38" s="110">
        <f>SUM(AA33:AA37)</f>
        <v>0</v>
      </c>
      <c r="AB38" s="110">
        <f t="shared" ref="AB38:AM38" si="68">SUM(AB33:AB37)</f>
        <v>0</v>
      </c>
      <c r="AC38" s="110">
        <f t="shared" si="68"/>
        <v>0</v>
      </c>
      <c r="AD38" s="110">
        <f t="shared" si="68"/>
        <v>0</v>
      </c>
      <c r="AE38" s="110">
        <f t="shared" si="68"/>
        <v>0</v>
      </c>
      <c r="AF38" s="110">
        <f t="shared" si="68"/>
        <v>360000</v>
      </c>
      <c r="AG38" s="110">
        <f t="shared" si="68"/>
        <v>360000</v>
      </c>
      <c r="AH38" s="110">
        <f t="shared" si="68"/>
        <v>360000</v>
      </c>
      <c r="AI38" s="110">
        <f t="shared" si="68"/>
        <v>0</v>
      </c>
      <c r="AJ38" s="110">
        <f t="shared" si="68"/>
        <v>360000</v>
      </c>
      <c r="AK38" s="110">
        <f t="shared" si="68"/>
        <v>360000</v>
      </c>
      <c r="AL38" s="110">
        <f t="shared" si="68"/>
        <v>365000</v>
      </c>
      <c r="AM38" s="110">
        <f t="shared" si="68"/>
        <v>0</v>
      </c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21">
        <f t="shared" si="12"/>
        <v>0</v>
      </c>
      <c r="BB38" s="53"/>
      <c r="BC38" s="133">
        <f>SUM(BC33:BC37)</f>
        <v>0</v>
      </c>
      <c r="BD38" s="133">
        <f t="shared" ref="BD38:BN38" si="69">SUM(BD33:BD37)</f>
        <v>0</v>
      </c>
      <c r="BE38" s="133">
        <f t="shared" si="69"/>
        <v>0</v>
      </c>
      <c r="BF38" s="133">
        <f t="shared" si="69"/>
        <v>0</v>
      </c>
      <c r="BG38" s="133">
        <f t="shared" si="69"/>
        <v>0</v>
      </c>
      <c r="BH38" s="133">
        <f t="shared" si="69"/>
        <v>0</v>
      </c>
      <c r="BI38" s="133">
        <f t="shared" si="69"/>
        <v>0</v>
      </c>
      <c r="BJ38" s="133">
        <f t="shared" si="69"/>
        <v>0</v>
      </c>
      <c r="BK38" s="133">
        <f t="shared" si="69"/>
        <v>0</v>
      </c>
      <c r="BL38" s="133">
        <f t="shared" si="69"/>
        <v>0</v>
      </c>
      <c r="BM38" s="133">
        <f t="shared" si="69"/>
        <v>0</v>
      </c>
      <c r="BN38" s="133">
        <f t="shared" si="69"/>
        <v>0</v>
      </c>
      <c r="BO38" s="134">
        <f>SUM(BC38:BN38)</f>
        <v>0</v>
      </c>
    </row>
    <row r="39" spans="1:67" ht="21.75" customHeight="1">
      <c r="A39" s="81"/>
      <c r="B39" s="214" t="s">
        <v>219</v>
      </c>
      <c r="C39" s="81"/>
      <c r="D39" s="81"/>
      <c r="E39" s="104">
        <f t="shared" si="6"/>
        <v>0</v>
      </c>
      <c r="F39" s="215">
        <f>AA39+AE39+AI39+AM39</f>
        <v>2584900</v>
      </c>
      <c r="G39" s="216" t="e">
        <f>#REF!</f>
        <v>#REF!</v>
      </c>
      <c r="H39" s="216"/>
      <c r="I39" s="217"/>
      <c r="J39" s="218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9">
        <f t="shared" si="7"/>
        <v>0</v>
      </c>
      <c r="X39" s="217"/>
      <c r="Y39" s="217"/>
      <c r="Z39" s="217"/>
      <c r="AA39" s="220">
        <f>AA31+AA38</f>
        <v>635500</v>
      </c>
      <c r="AB39" s="221">
        <f t="shared" ref="AB39:AL39" si="70">AB31+AB38</f>
        <v>7644325</v>
      </c>
      <c r="AC39" s="221">
        <f t="shared" si="70"/>
        <v>7694833</v>
      </c>
      <c r="AD39" s="221">
        <f t="shared" si="70"/>
        <v>7544325</v>
      </c>
      <c r="AE39" s="220">
        <f>AE31+AE38</f>
        <v>652600</v>
      </c>
      <c r="AF39" s="220">
        <f t="shared" si="70"/>
        <v>7904325</v>
      </c>
      <c r="AG39" s="220">
        <f t="shared" si="70"/>
        <v>7904325</v>
      </c>
      <c r="AH39" s="220">
        <f t="shared" si="70"/>
        <v>7854325</v>
      </c>
      <c r="AI39" s="220">
        <f>AI31+AI38</f>
        <v>652000</v>
      </c>
      <c r="AJ39" s="220">
        <f t="shared" si="70"/>
        <v>8044325</v>
      </c>
      <c r="AK39" s="220">
        <f t="shared" si="70"/>
        <v>7994325</v>
      </c>
      <c r="AL39" s="220">
        <f t="shared" si="70"/>
        <v>8582718</v>
      </c>
      <c r="AM39" s="220">
        <f>AM31+AM38</f>
        <v>644800</v>
      </c>
      <c r="AO39" s="135">
        <f>SUM(AO31,AO38)</f>
        <v>209000</v>
      </c>
      <c r="AP39" s="135">
        <f>SUM(AP31,AP38)</f>
        <v>210500</v>
      </c>
      <c r="AQ39" s="135">
        <f>AQ31+AQ38</f>
        <v>216000</v>
      </c>
      <c r="AR39" s="135">
        <f>AR31+AR38</f>
        <v>216000</v>
      </c>
      <c r="AS39" s="135">
        <f t="shared" ref="AS39:AZ39" si="71">AS31+AS38</f>
        <v>218000</v>
      </c>
      <c r="AT39" s="135">
        <f t="shared" si="71"/>
        <v>218600</v>
      </c>
      <c r="AU39" s="135">
        <f t="shared" si="71"/>
        <v>220000</v>
      </c>
      <c r="AV39" s="135">
        <f t="shared" si="71"/>
        <v>216000</v>
      </c>
      <c r="AW39" s="135">
        <f t="shared" si="71"/>
        <v>216000</v>
      </c>
      <c r="AX39" s="135">
        <f t="shared" si="71"/>
        <v>216000</v>
      </c>
      <c r="AY39" s="135">
        <f t="shared" si="71"/>
        <v>214000</v>
      </c>
      <c r="AZ39" s="135">
        <f t="shared" si="71"/>
        <v>214800</v>
      </c>
      <c r="BA39" s="135">
        <f>BA31+BA38</f>
        <v>2584900</v>
      </c>
      <c r="BB39" s="53"/>
      <c r="BC39" s="136">
        <f>BC31+BC38</f>
        <v>174166.66666666669</v>
      </c>
      <c r="BD39" s="136">
        <f t="shared" ref="BD39:BO39" si="72">BD31+BD38</f>
        <v>175416.66666666669</v>
      </c>
      <c r="BE39" s="136">
        <f t="shared" si="72"/>
        <v>180000</v>
      </c>
      <c r="BF39" s="136">
        <f t="shared" si="72"/>
        <v>180000</v>
      </c>
      <c r="BG39" s="136">
        <f t="shared" si="72"/>
        <v>181666.66666666669</v>
      </c>
      <c r="BH39" s="136">
        <f t="shared" si="72"/>
        <v>182166.66666666669</v>
      </c>
      <c r="BI39" s="136">
        <f t="shared" si="72"/>
        <v>183333.33333333334</v>
      </c>
      <c r="BJ39" s="136">
        <f t="shared" si="72"/>
        <v>180000</v>
      </c>
      <c r="BK39" s="136">
        <f t="shared" si="72"/>
        <v>180000</v>
      </c>
      <c r="BL39" s="136">
        <f t="shared" si="72"/>
        <v>180000</v>
      </c>
      <c r="BM39" s="136">
        <f t="shared" si="72"/>
        <v>178333.33333333334</v>
      </c>
      <c r="BN39" s="136">
        <f t="shared" si="72"/>
        <v>179000</v>
      </c>
      <c r="BO39" s="137">
        <f t="shared" si="72"/>
        <v>2154083.333333333</v>
      </c>
    </row>
    <row r="40" spans="1:67">
      <c r="A40" s="53"/>
      <c r="B40" s="53"/>
      <c r="C40" s="53"/>
      <c r="D40" s="53"/>
      <c r="E40" s="53"/>
      <c r="F40" s="111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O40" s="3"/>
    </row>
    <row r="41" spans="1:67">
      <c r="A41" s="53"/>
      <c r="B41" s="53"/>
      <c r="C41" s="53"/>
      <c r="D41" s="53"/>
      <c r="E41" s="53"/>
      <c r="F41" s="111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O41" s="3"/>
    </row>
    <row r="42" spans="1:67" ht="15.75">
      <c r="A42" s="53"/>
      <c r="B42" s="117" t="s">
        <v>257</v>
      </c>
      <c r="C42" s="113"/>
      <c r="D42" s="113"/>
      <c r="E42" s="11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114" t="s">
        <v>248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67" ht="15.75">
      <c r="A43" s="53"/>
      <c r="B43" s="113"/>
      <c r="C43" s="113"/>
      <c r="D43" s="113"/>
      <c r="E43" s="11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115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67" ht="15.75">
      <c r="A44" s="53"/>
      <c r="B44" s="112" t="s">
        <v>78</v>
      </c>
      <c r="C44" s="113"/>
      <c r="D44" s="113"/>
      <c r="E44" s="11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116" t="s">
        <v>250</v>
      </c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O44" s="52"/>
    </row>
    <row r="45" spans="1:67" ht="15.75">
      <c r="A45" s="53"/>
      <c r="B45" s="113"/>
      <c r="C45" s="113"/>
      <c r="D45" s="113"/>
      <c r="E45" s="11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15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O45" s="3"/>
    </row>
    <row r="46" spans="1:67" ht="15.75">
      <c r="A46" s="53"/>
      <c r="B46" s="112"/>
      <c r="C46" s="112"/>
      <c r="D46" s="112"/>
      <c r="E46" s="11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116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67">
      <c r="F47" s="51"/>
    </row>
    <row r="48" spans="1:67">
      <c r="F48" s="51"/>
    </row>
    <row r="49" spans="6:6">
      <c r="F49" s="51"/>
    </row>
    <row r="50" spans="6:6">
      <c r="F50" s="51"/>
    </row>
    <row r="51" spans="6:6">
      <c r="F51" s="51"/>
    </row>
  </sheetData>
  <autoFilter ref="A6:AM38">
    <filterColumn colId="26"/>
    <filterColumn colId="30"/>
    <filterColumn colId="34"/>
    <filterColumn colId="38"/>
  </autoFilter>
  <mergeCells count="7">
    <mergeCell ref="BC5:BO5"/>
    <mergeCell ref="B30:E30"/>
    <mergeCell ref="AO32:BA32"/>
    <mergeCell ref="B3:AM3"/>
    <mergeCell ref="K5:W5"/>
    <mergeCell ref="AA5:AM5"/>
    <mergeCell ref="AO5:BA5"/>
  </mergeCells>
  <pageMargins left="0.31496062992125984" right="0" top="0.74803149606299213" bottom="0.74803149606299213" header="0.31496062992125984" footer="0.31496062992125984"/>
  <pageSetup paperSize="9" scale="76" orientation="portrait" r:id="rId1"/>
  <ignoredErrors>
    <ignoredError sqref="G3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B322"/>
  <sheetViews>
    <sheetView tabSelected="1" topLeftCell="B1" zoomScaleNormal="100" workbookViewId="0">
      <pane ySplit="6" topLeftCell="A267" activePane="bottomLeft" state="frozen"/>
      <selection pane="bottomLeft" activeCell="F189" sqref="F189"/>
    </sheetView>
  </sheetViews>
  <sheetFormatPr defaultColWidth="9.85546875" defaultRowHeight="12.75"/>
  <cols>
    <col min="1" max="1" width="5.140625" style="5" customWidth="1"/>
    <col min="2" max="2" width="5.28515625" style="5" customWidth="1"/>
    <col min="3" max="3" width="47.28515625" style="5" customWidth="1"/>
    <col min="4" max="4" width="7" style="5" hidden="1" customWidth="1"/>
    <col min="5" max="5" width="15.85546875" style="5" customWidth="1"/>
    <col min="6" max="6" width="12.28515625" style="5" customWidth="1"/>
    <col min="7" max="8" width="11" style="5" customWidth="1"/>
    <col min="9" max="9" width="10.5703125" style="5" customWidth="1"/>
    <col min="10" max="10" width="11" style="5" customWidth="1"/>
    <col min="11" max="11" width="10.42578125" style="5" customWidth="1"/>
    <col min="12" max="13" width="10.140625" style="5" customWidth="1"/>
    <col min="14" max="14" width="10.28515625" style="5" customWidth="1"/>
    <col min="15" max="16" width="10.7109375" style="5" customWidth="1"/>
    <col min="17" max="17" width="11.140625" style="5" customWidth="1"/>
    <col min="18" max="18" width="5" style="5" customWidth="1"/>
    <col min="19" max="145" width="9.140625" style="5" customWidth="1"/>
    <col min="146" max="16384" width="9.85546875" style="5"/>
  </cols>
  <sheetData>
    <row r="1" spans="2:17" ht="15.75"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 t="s">
        <v>230</v>
      </c>
      <c r="N1" s="161"/>
      <c r="O1" s="161"/>
      <c r="P1" s="161"/>
      <c r="Q1" s="161"/>
    </row>
    <row r="2" spans="2:17" ht="18.75">
      <c r="B2" s="160"/>
      <c r="C2" s="161"/>
      <c r="D2" s="161"/>
      <c r="E2" s="314" t="s">
        <v>252</v>
      </c>
      <c r="F2" s="314"/>
      <c r="G2" s="314"/>
      <c r="H2" s="314"/>
      <c r="I2" s="314"/>
      <c r="J2" s="314"/>
      <c r="K2" s="314"/>
      <c r="L2" s="161"/>
      <c r="M2" s="161"/>
      <c r="N2" s="161"/>
      <c r="O2" s="161"/>
      <c r="P2" s="161"/>
      <c r="Q2" s="161"/>
    </row>
    <row r="3" spans="2:17" ht="15.75"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249" t="s">
        <v>172</v>
      </c>
    </row>
    <row r="4" spans="2:17" ht="14.25">
      <c r="B4" s="302" t="s">
        <v>157</v>
      </c>
      <c r="C4" s="303"/>
      <c r="D4" s="306" t="s">
        <v>231</v>
      </c>
      <c r="E4" s="307" t="s">
        <v>156</v>
      </c>
      <c r="F4" s="310" t="s">
        <v>155</v>
      </c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2:17">
      <c r="B5" s="304"/>
      <c r="C5" s="305"/>
      <c r="D5" s="308"/>
      <c r="E5" s="309"/>
      <c r="F5" s="246">
        <v>1</v>
      </c>
      <c r="G5" s="246">
        <v>2</v>
      </c>
      <c r="H5" s="246">
        <v>3</v>
      </c>
      <c r="I5" s="246">
        <v>4</v>
      </c>
      <c r="J5" s="246">
        <v>5</v>
      </c>
      <c r="K5" s="246">
        <v>6</v>
      </c>
      <c r="L5" s="246">
        <v>7</v>
      </c>
      <c r="M5" s="246">
        <v>8</v>
      </c>
      <c r="N5" s="246">
        <v>9</v>
      </c>
      <c r="O5" s="246">
        <v>10</v>
      </c>
      <c r="P5" s="246">
        <v>11</v>
      </c>
      <c r="Q5" s="246">
        <v>12</v>
      </c>
    </row>
    <row r="6" spans="2:17" ht="18.75" customHeight="1">
      <c r="B6" s="312"/>
      <c r="C6" s="313"/>
      <c r="D6" s="164"/>
      <c r="E6" s="245" t="s">
        <v>220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2:17" ht="20.25" hidden="1">
      <c r="B7" s="165" t="s">
        <v>154</v>
      </c>
      <c r="C7" s="166" t="s">
        <v>153</v>
      </c>
      <c r="D7" s="167"/>
      <c r="E7" s="16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2:17" ht="25.5" hidden="1">
      <c r="B8" s="169" t="s">
        <v>152</v>
      </c>
      <c r="C8" s="170" t="s">
        <v>151</v>
      </c>
      <c r="D8" s="171"/>
      <c r="E8" s="171">
        <f t="shared" ref="E8:Q8" si="0">SUM(E9:E19)</f>
        <v>2154083.333333333</v>
      </c>
      <c r="F8" s="171">
        <f t="shared" si="0"/>
        <v>174166.66666666669</v>
      </c>
      <c r="G8" s="171">
        <f t="shared" si="0"/>
        <v>175416.66666666669</v>
      </c>
      <c r="H8" s="171">
        <f t="shared" si="0"/>
        <v>180000</v>
      </c>
      <c r="I8" s="171">
        <f t="shared" si="0"/>
        <v>180000</v>
      </c>
      <c r="J8" s="171">
        <f t="shared" si="0"/>
        <v>181666.66666666669</v>
      </c>
      <c r="K8" s="171">
        <f t="shared" si="0"/>
        <v>182166.66666666669</v>
      </c>
      <c r="L8" s="171">
        <f t="shared" si="0"/>
        <v>183333.33333333334</v>
      </c>
      <c r="M8" s="171">
        <f t="shared" si="0"/>
        <v>180000</v>
      </c>
      <c r="N8" s="171">
        <f t="shared" si="0"/>
        <v>180000</v>
      </c>
      <c r="O8" s="171">
        <f t="shared" si="0"/>
        <v>180000</v>
      </c>
      <c r="P8" s="171">
        <f t="shared" si="0"/>
        <v>178333.33333333334</v>
      </c>
      <c r="Q8" s="171">
        <f t="shared" si="0"/>
        <v>179000</v>
      </c>
    </row>
    <row r="9" spans="2:17" hidden="1">
      <c r="B9" s="169"/>
      <c r="C9" s="172" t="s">
        <v>150</v>
      </c>
      <c r="D9" s="173"/>
      <c r="E9" s="173">
        <f t="shared" ref="E9:E19" si="1">SUM(F9:Q9)</f>
        <v>2154083.333333333</v>
      </c>
      <c r="F9" s="174">
        <f>доходи!BC31</f>
        <v>174166.66666666669</v>
      </c>
      <c r="G9" s="174">
        <f>доходи!BD31</f>
        <v>175416.66666666669</v>
      </c>
      <c r="H9" s="174">
        <f>доходи!BE31</f>
        <v>180000</v>
      </c>
      <c r="I9" s="174">
        <f>доходи!BF31</f>
        <v>180000</v>
      </c>
      <c r="J9" s="174">
        <f>доходи!BG31</f>
        <v>181666.66666666669</v>
      </c>
      <c r="K9" s="174">
        <f>доходи!BH31</f>
        <v>182166.66666666669</v>
      </c>
      <c r="L9" s="174">
        <f>доходи!BI31</f>
        <v>183333.33333333334</v>
      </c>
      <c r="M9" s="174">
        <f>доходи!BJ31</f>
        <v>180000</v>
      </c>
      <c r="N9" s="174">
        <f>доходи!BK31</f>
        <v>180000</v>
      </c>
      <c r="O9" s="174">
        <f>доходи!BL31</f>
        <v>180000</v>
      </c>
      <c r="P9" s="174">
        <f>доходи!BM31</f>
        <v>178333.33333333334</v>
      </c>
      <c r="Q9" s="174">
        <f>доходи!BN31</f>
        <v>179000</v>
      </c>
    </row>
    <row r="10" spans="2:17" hidden="1">
      <c r="B10" s="169"/>
      <c r="C10" s="172" t="s">
        <v>149</v>
      </c>
      <c r="D10" s="173"/>
      <c r="E10" s="173">
        <f t="shared" si="1"/>
        <v>0</v>
      </c>
      <c r="F10" s="174">
        <f>доходи!BC33</f>
        <v>0</v>
      </c>
      <c r="G10" s="174">
        <f>доходи!BD33</f>
        <v>0</v>
      </c>
      <c r="H10" s="174">
        <f>доходи!BE33</f>
        <v>0</v>
      </c>
      <c r="I10" s="174">
        <f>доходи!BF33</f>
        <v>0</v>
      </c>
      <c r="J10" s="174">
        <f>доходи!BG33</f>
        <v>0</v>
      </c>
      <c r="K10" s="174">
        <f>доходи!BH33</f>
        <v>0</v>
      </c>
      <c r="L10" s="174">
        <f>доходи!BI33</f>
        <v>0</v>
      </c>
      <c r="M10" s="174">
        <f>доходи!BJ33</f>
        <v>0</v>
      </c>
      <c r="N10" s="174">
        <f>доходи!BK33</f>
        <v>0</v>
      </c>
      <c r="O10" s="174">
        <f>доходи!BL33</f>
        <v>0</v>
      </c>
      <c r="P10" s="174">
        <f>доходи!BM33</f>
        <v>0</v>
      </c>
      <c r="Q10" s="174">
        <f>доходи!BN33</f>
        <v>0</v>
      </c>
    </row>
    <row r="11" spans="2:17" hidden="1">
      <c r="B11" s="169"/>
      <c r="C11" s="172" t="s">
        <v>148</v>
      </c>
      <c r="D11" s="173"/>
      <c r="E11" s="173">
        <f t="shared" si="1"/>
        <v>0</v>
      </c>
      <c r="F11" s="174">
        <f>доходи!BC34</f>
        <v>0</v>
      </c>
      <c r="G11" s="174">
        <f>доходи!BD34</f>
        <v>0</v>
      </c>
      <c r="H11" s="174">
        <f>доходи!BE34</f>
        <v>0</v>
      </c>
      <c r="I11" s="174">
        <f>доходи!BF34</f>
        <v>0</v>
      </c>
      <c r="J11" s="174">
        <f>доходи!BG34</f>
        <v>0</v>
      </c>
      <c r="K11" s="174">
        <f>доходи!BH34</f>
        <v>0</v>
      </c>
      <c r="L11" s="174">
        <f>доходи!BI34</f>
        <v>0</v>
      </c>
      <c r="M11" s="174">
        <f>доходи!BJ34</f>
        <v>0</v>
      </c>
      <c r="N11" s="174">
        <f>доходи!BK34</f>
        <v>0</v>
      </c>
      <c r="O11" s="174">
        <f>доходи!BL34</f>
        <v>0</v>
      </c>
      <c r="P11" s="174">
        <f>доходи!BM34</f>
        <v>0</v>
      </c>
      <c r="Q11" s="174">
        <f>доходи!BN34</f>
        <v>0</v>
      </c>
    </row>
    <row r="12" spans="2:17" hidden="1">
      <c r="B12" s="169"/>
      <c r="C12" s="172" t="s">
        <v>147</v>
      </c>
      <c r="D12" s="173"/>
      <c r="E12" s="173">
        <f t="shared" si="1"/>
        <v>0</v>
      </c>
      <c r="F12" s="174">
        <f>доходи!BC35</f>
        <v>0</v>
      </c>
      <c r="G12" s="174">
        <f>доходи!BD35</f>
        <v>0</v>
      </c>
      <c r="H12" s="174">
        <f>доходи!BE35</f>
        <v>0</v>
      </c>
      <c r="I12" s="174">
        <f>доходи!BF35</f>
        <v>0</v>
      </c>
      <c r="J12" s="174">
        <f>доходи!BG35</f>
        <v>0</v>
      </c>
      <c r="K12" s="174">
        <f>доходи!BH35</f>
        <v>0</v>
      </c>
      <c r="L12" s="174">
        <f>доходи!BI35</f>
        <v>0</v>
      </c>
      <c r="M12" s="174">
        <f>доходи!BJ35</f>
        <v>0</v>
      </c>
      <c r="N12" s="174">
        <f>доходи!BK35</f>
        <v>0</v>
      </c>
      <c r="O12" s="174">
        <f>доходи!BL35</f>
        <v>0</v>
      </c>
      <c r="P12" s="174">
        <f>доходи!BM35</f>
        <v>0</v>
      </c>
      <c r="Q12" s="174">
        <f>доходи!BN35</f>
        <v>0</v>
      </c>
    </row>
    <row r="13" spans="2:17" hidden="1">
      <c r="B13" s="169"/>
      <c r="C13" s="172" t="s">
        <v>146</v>
      </c>
      <c r="D13" s="173"/>
      <c r="E13" s="173">
        <f t="shared" si="1"/>
        <v>0</v>
      </c>
      <c r="F13" s="174">
        <f>доходи!BC36</f>
        <v>0</v>
      </c>
      <c r="G13" s="174">
        <f>доходи!BD36</f>
        <v>0</v>
      </c>
      <c r="H13" s="174">
        <f>доходи!BE36</f>
        <v>0</v>
      </c>
      <c r="I13" s="174">
        <f>доходи!BF36</f>
        <v>0</v>
      </c>
      <c r="J13" s="174">
        <f>доходи!BG36</f>
        <v>0</v>
      </c>
      <c r="K13" s="174">
        <f>доходи!BH36</f>
        <v>0</v>
      </c>
      <c r="L13" s="174">
        <f>доходи!BI36</f>
        <v>0</v>
      </c>
      <c r="M13" s="174">
        <f>доходи!BJ36</f>
        <v>0</v>
      </c>
      <c r="N13" s="174">
        <f>доходи!BK36</f>
        <v>0</v>
      </c>
      <c r="O13" s="174">
        <f>доходи!BL36</f>
        <v>0</v>
      </c>
      <c r="P13" s="174">
        <f>доходи!BM36</f>
        <v>0</v>
      </c>
      <c r="Q13" s="174">
        <f>доходи!BN36</f>
        <v>0</v>
      </c>
    </row>
    <row r="14" spans="2:17" hidden="1">
      <c r="B14" s="169"/>
      <c r="C14" s="172" t="s">
        <v>145</v>
      </c>
      <c r="D14" s="173"/>
      <c r="E14" s="173">
        <f t="shared" si="1"/>
        <v>0</v>
      </c>
      <c r="F14" s="174">
        <f>доходи!BC37</f>
        <v>0</v>
      </c>
      <c r="G14" s="174">
        <f>доходи!BD37</f>
        <v>0</v>
      </c>
      <c r="H14" s="174">
        <f>доходи!BE37</f>
        <v>0</v>
      </c>
      <c r="I14" s="174">
        <f>доходи!BF37</f>
        <v>0</v>
      </c>
      <c r="J14" s="174">
        <f>доходи!BG37</f>
        <v>0</v>
      </c>
      <c r="K14" s="174">
        <f>доходи!BH37</f>
        <v>0</v>
      </c>
      <c r="L14" s="174">
        <f>доходи!BI37</f>
        <v>0</v>
      </c>
      <c r="M14" s="174">
        <f>доходи!BJ37</f>
        <v>0</v>
      </c>
      <c r="N14" s="174">
        <f>доходи!BK37</f>
        <v>0</v>
      </c>
      <c r="O14" s="174">
        <f>доходи!BL37</f>
        <v>0</v>
      </c>
      <c r="P14" s="174">
        <f>доходи!BM37</f>
        <v>0</v>
      </c>
      <c r="Q14" s="174">
        <f>доходи!BN37</f>
        <v>0</v>
      </c>
    </row>
    <row r="15" spans="2:17" hidden="1">
      <c r="B15" s="169"/>
      <c r="C15" s="172" t="s">
        <v>144</v>
      </c>
      <c r="D15" s="175"/>
      <c r="E15" s="173">
        <f t="shared" si="1"/>
        <v>0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2:17" s="9" customFormat="1" ht="13.5" hidden="1">
      <c r="B16" s="176"/>
      <c r="C16" s="174"/>
      <c r="D16" s="177"/>
      <c r="E16" s="173">
        <f t="shared" si="1"/>
        <v>0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2:17" s="9" customFormat="1" ht="13.5" hidden="1">
      <c r="B17" s="176"/>
      <c r="C17" s="174"/>
      <c r="D17" s="175"/>
      <c r="E17" s="173">
        <f t="shared" si="1"/>
        <v>0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2:17" s="9" customFormat="1" ht="13.5" hidden="1">
      <c r="B18" s="176"/>
      <c r="C18" s="174"/>
      <c r="D18" s="177"/>
      <c r="E18" s="173">
        <f t="shared" si="1"/>
        <v>0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2:17" s="9" customFormat="1" ht="13.5" hidden="1">
      <c r="B19" s="176"/>
      <c r="C19" s="174"/>
      <c r="D19" s="175"/>
      <c r="E19" s="173">
        <f t="shared" si="1"/>
        <v>0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2:17" hidden="1">
      <c r="B20" s="169" t="s">
        <v>143</v>
      </c>
      <c r="C20" s="170" t="s">
        <v>142</v>
      </c>
      <c r="D20" s="171"/>
      <c r="E20" s="171">
        <f t="shared" ref="E20:Q20" si="2">SUM(E21:E26)</f>
        <v>0</v>
      </c>
      <c r="F20" s="171">
        <f t="shared" si="2"/>
        <v>0</v>
      </c>
      <c r="G20" s="171">
        <f t="shared" si="2"/>
        <v>0</v>
      </c>
      <c r="H20" s="171">
        <f t="shared" si="2"/>
        <v>0</v>
      </c>
      <c r="I20" s="171">
        <f t="shared" si="2"/>
        <v>0</v>
      </c>
      <c r="J20" s="171">
        <f t="shared" si="2"/>
        <v>0</v>
      </c>
      <c r="K20" s="171">
        <f t="shared" si="2"/>
        <v>0</v>
      </c>
      <c r="L20" s="171">
        <f t="shared" si="2"/>
        <v>0</v>
      </c>
      <c r="M20" s="171">
        <f t="shared" si="2"/>
        <v>0</v>
      </c>
      <c r="N20" s="171">
        <f t="shared" si="2"/>
        <v>0</v>
      </c>
      <c r="O20" s="171">
        <f t="shared" si="2"/>
        <v>0</v>
      </c>
      <c r="P20" s="171">
        <f t="shared" si="2"/>
        <v>0</v>
      </c>
      <c r="Q20" s="171">
        <f t="shared" si="2"/>
        <v>0</v>
      </c>
    </row>
    <row r="21" spans="2:17" s="9" customFormat="1" ht="13.5" hidden="1">
      <c r="B21" s="176"/>
      <c r="C21" s="174"/>
      <c r="D21" s="173"/>
      <c r="E21" s="173">
        <f t="shared" ref="E21:E26" si="3">SUM(F21:Q21)</f>
        <v>0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2:17" s="9" customFormat="1" ht="13.5" hidden="1">
      <c r="B22" s="176"/>
      <c r="C22" s="174"/>
      <c r="D22" s="173"/>
      <c r="E22" s="173">
        <f t="shared" si="3"/>
        <v>0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2:17" s="9" customFormat="1" ht="13.5" hidden="1">
      <c r="B23" s="176"/>
      <c r="C23" s="174"/>
      <c r="D23" s="173"/>
      <c r="E23" s="173">
        <f t="shared" si="3"/>
        <v>0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2:17" s="9" customFormat="1" ht="13.5" hidden="1">
      <c r="B24" s="176"/>
      <c r="C24" s="174"/>
      <c r="D24" s="173"/>
      <c r="E24" s="173">
        <f t="shared" si="3"/>
        <v>0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2:17" s="9" customFormat="1" ht="13.5" hidden="1">
      <c r="B25" s="176"/>
      <c r="C25" s="174"/>
      <c r="D25" s="173"/>
      <c r="E25" s="173">
        <f t="shared" si="3"/>
        <v>0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2:17" s="9" customFormat="1" ht="13.5" hidden="1">
      <c r="B26" s="176"/>
      <c r="C26" s="174"/>
      <c r="D26" s="173"/>
      <c r="E26" s="173">
        <f t="shared" si="3"/>
        <v>0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2:17" s="6" customFormat="1" hidden="1">
      <c r="B27" s="169" t="s">
        <v>141</v>
      </c>
      <c r="C27" s="178" t="s">
        <v>140</v>
      </c>
      <c r="D27" s="179"/>
      <c r="E27" s="179">
        <f t="shared" ref="E27:Q27" si="4">SUM(E28:E30)</f>
        <v>0</v>
      </c>
      <c r="F27" s="179">
        <f t="shared" si="4"/>
        <v>0</v>
      </c>
      <c r="G27" s="179">
        <f t="shared" si="4"/>
        <v>0</v>
      </c>
      <c r="H27" s="179">
        <f t="shared" si="4"/>
        <v>0</v>
      </c>
      <c r="I27" s="179">
        <f t="shared" si="4"/>
        <v>0</v>
      </c>
      <c r="J27" s="179">
        <f t="shared" si="4"/>
        <v>0</v>
      </c>
      <c r="K27" s="179">
        <f t="shared" si="4"/>
        <v>0</v>
      </c>
      <c r="L27" s="179">
        <f t="shared" si="4"/>
        <v>0</v>
      </c>
      <c r="M27" s="179">
        <f t="shared" si="4"/>
        <v>0</v>
      </c>
      <c r="N27" s="179">
        <f t="shared" si="4"/>
        <v>0</v>
      </c>
      <c r="O27" s="179">
        <f t="shared" si="4"/>
        <v>0</v>
      </c>
      <c r="P27" s="179">
        <f t="shared" si="4"/>
        <v>0</v>
      </c>
      <c r="Q27" s="171">
        <f t="shared" si="4"/>
        <v>0</v>
      </c>
    </row>
    <row r="28" spans="2:17" hidden="1">
      <c r="B28" s="180"/>
      <c r="C28" s="174"/>
      <c r="D28" s="173"/>
      <c r="E28" s="173">
        <f>SUM(F28:Q28)</f>
        <v>0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17" hidden="1">
      <c r="B29" s="180"/>
      <c r="C29" s="174"/>
      <c r="D29" s="173"/>
      <c r="E29" s="173">
        <f>SUM(F29:Q29)</f>
        <v>0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2:17" hidden="1">
      <c r="B30" s="180"/>
      <c r="C30" s="174"/>
      <c r="D30" s="173"/>
      <c r="E30" s="173">
        <f>SUM(F30:Q30)</f>
        <v>0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2:17" hidden="1">
      <c r="B31" s="169" t="s">
        <v>139</v>
      </c>
      <c r="C31" s="178" t="s">
        <v>138</v>
      </c>
      <c r="D31" s="171"/>
      <c r="E31" s="171">
        <f t="shared" ref="E31:Q31" si="5">SUM(E32:E38)</f>
        <v>0</v>
      </c>
      <c r="F31" s="171">
        <f t="shared" si="5"/>
        <v>0</v>
      </c>
      <c r="G31" s="171">
        <f t="shared" si="5"/>
        <v>0</v>
      </c>
      <c r="H31" s="171">
        <f t="shared" si="5"/>
        <v>0</v>
      </c>
      <c r="I31" s="171">
        <f t="shared" si="5"/>
        <v>0</v>
      </c>
      <c r="J31" s="171">
        <f t="shared" si="5"/>
        <v>0</v>
      </c>
      <c r="K31" s="171">
        <f t="shared" si="5"/>
        <v>0</v>
      </c>
      <c r="L31" s="171">
        <f t="shared" si="5"/>
        <v>0</v>
      </c>
      <c r="M31" s="171">
        <f t="shared" si="5"/>
        <v>0</v>
      </c>
      <c r="N31" s="171">
        <f t="shared" si="5"/>
        <v>0</v>
      </c>
      <c r="O31" s="171">
        <f t="shared" si="5"/>
        <v>0</v>
      </c>
      <c r="P31" s="171">
        <f t="shared" si="5"/>
        <v>0</v>
      </c>
      <c r="Q31" s="171">
        <f t="shared" si="5"/>
        <v>0</v>
      </c>
    </row>
    <row r="32" spans="2:17" hidden="1">
      <c r="B32" s="169"/>
      <c r="C32" s="172"/>
      <c r="D32" s="173"/>
      <c r="E32" s="173">
        <f t="shared" ref="E32:E38" si="6">SUM(F32:Q32)</f>
        <v>0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8" hidden="1">
      <c r="B33" s="169"/>
      <c r="C33" s="172"/>
      <c r="D33" s="173"/>
      <c r="E33" s="173">
        <f t="shared" si="6"/>
        <v>0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8" hidden="1">
      <c r="B34" s="169"/>
      <c r="C34" s="172"/>
      <c r="D34" s="173"/>
      <c r="E34" s="173">
        <f t="shared" si="6"/>
        <v>0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8" hidden="1">
      <c r="B35" s="169"/>
      <c r="C35" s="172"/>
      <c r="D35" s="173"/>
      <c r="E35" s="173">
        <f t="shared" si="6"/>
        <v>0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8" hidden="1">
      <c r="B36" s="169"/>
      <c r="C36" s="172"/>
      <c r="D36" s="173"/>
      <c r="E36" s="173">
        <f t="shared" si="6"/>
        <v>0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8" hidden="1">
      <c r="B37" s="169"/>
      <c r="C37" s="174"/>
      <c r="D37" s="173"/>
      <c r="E37" s="173">
        <f t="shared" si="6"/>
        <v>0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8" hidden="1">
      <c r="B38" s="169"/>
      <c r="C38" s="174"/>
      <c r="D38" s="173"/>
      <c r="E38" s="173">
        <f t="shared" si="6"/>
        <v>0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8" ht="15.75" hidden="1">
      <c r="B39" s="169" t="s">
        <v>137</v>
      </c>
      <c r="C39" s="181" t="s">
        <v>23</v>
      </c>
      <c r="D39" s="182"/>
      <c r="E39" s="239">
        <f t="shared" ref="E39:Q39" si="7">E31+E27+E20+E8</f>
        <v>2154083.333333333</v>
      </c>
      <c r="F39" s="239">
        <f t="shared" si="7"/>
        <v>174166.66666666669</v>
      </c>
      <c r="G39" s="239">
        <f t="shared" si="7"/>
        <v>175416.66666666669</v>
      </c>
      <c r="H39" s="239">
        <f t="shared" si="7"/>
        <v>180000</v>
      </c>
      <c r="I39" s="239">
        <f t="shared" si="7"/>
        <v>180000</v>
      </c>
      <c r="J39" s="239">
        <f t="shared" si="7"/>
        <v>181666.66666666669</v>
      </c>
      <c r="K39" s="239">
        <f t="shared" si="7"/>
        <v>182166.66666666669</v>
      </c>
      <c r="L39" s="239">
        <f t="shared" si="7"/>
        <v>183333.33333333334</v>
      </c>
      <c r="M39" s="239">
        <f t="shared" si="7"/>
        <v>180000</v>
      </c>
      <c r="N39" s="239">
        <f t="shared" si="7"/>
        <v>180000</v>
      </c>
      <c r="O39" s="239">
        <f t="shared" si="7"/>
        <v>180000</v>
      </c>
      <c r="P39" s="239">
        <f t="shared" si="7"/>
        <v>178333.33333333334</v>
      </c>
      <c r="Q39" s="239">
        <f t="shared" si="7"/>
        <v>179000</v>
      </c>
    </row>
    <row r="40" spans="2:18" ht="20.25">
      <c r="B40" s="165" t="s">
        <v>239</v>
      </c>
      <c r="C40" s="166" t="s">
        <v>136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2:18" ht="14.25">
      <c r="B41" s="169" t="s">
        <v>80</v>
      </c>
      <c r="C41" s="234" t="s">
        <v>135</v>
      </c>
      <c r="D41" s="184"/>
      <c r="E41" s="184">
        <f t="shared" ref="E41:E48" si="8">SUM(F41:Q41)</f>
        <v>0</v>
      </c>
      <c r="F41" s="184">
        <f>доходи!BC19</f>
        <v>0</v>
      </c>
      <c r="G41" s="184">
        <f>доходи!BD19</f>
        <v>0</v>
      </c>
      <c r="H41" s="184">
        <f>доходи!BE19</f>
        <v>0</v>
      </c>
      <c r="I41" s="184">
        <f>доходи!BF19</f>
        <v>0</v>
      </c>
      <c r="J41" s="184">
        <f>доходи!BG19</f>
        <v>0</v>
      </c>
      <c r="K41" s="184">
        <f>доходи!BH19</f>
        <v>0</v>
      </c>
      <c r="L41" s="184">
        <f>доходи!BI19</f>
        <v>0</v>
      </c>
      <c r="M41" s="184">
        <f>доходи!BJ19</f>
        <v>0</v>
      </c>
      <c r="N41" s="184">
        <f>доходи!BK19</f>
        <v>0</v>
      </c>
      <c r="O41" s="184">
        <f>доходи!BL19</f>
        <v>0</v>
      </c>
      <c r="P41" s="184">
        <f>доходи!BM19</f>
        <v>0</v>
      </c>
      <c r="Q41" s="184">
        <f>доходи!BN19</f>
        <v>0</v>
      </c>
      <c r="R41" s="5" t="s">
        <v>88</v>
      </c>
    </row>
    <row r="42" spans="2:18" ht="14.25">
      <c r="B42" s="169" t="s">
        <v>134</v>
      </c>
      <c r="C42" s="234" t="s">
        <v>242</v>
      </c>
      <c r="D42" s="184"/>
      <c r="E42" s="184">
        <f t="shared" si="8"/>
        <v>204000</v>
      </c>
      <c r="F42" s="184">
        <v>18000</v>
      </c>
      <c r="G42" s="184">
        <v>18000</v>
      </c>
      <c r="H42" s="184">
        <v>18000</v>
      </c>
      <c r="I42" s="184">
        <v>17000</v>
      </c>
      <c r="J42" s="184">
        <v>16000</v>
      </c>
      <c r="K42" s="184">
        <v>16000</v>
      </c>
      <c r="L42" s="184">
        <v>16000</v>
      </c>
      <c r="M42" s="184">
        <v>16000</v>
      </c>
      <c r="N42" s="184">
        <v>16000</v>
      </c>
      <c r="O42" s="184">
        <v>17000</v>
      </c>
      <c r="P42" s="184">
        <v>18000</v>
      </c>
      <c r="Q42" s="184">
        <v>18000</v>
      </c>
      <c r="R42" s="5" t="s">
        <v>87</v>
      </c>
    </row>
    <row r="43" spans="2:18" ht="14.25">
      <c r="B43" s="169" t="s">
        <v>133</v>
      </c>
      <c r="C43" s="234" t="s">
        <v>243</v>
      </c>
      <c r="D43" s="184"/>
      <c r="E43" s="184">
        <f t="shared" si="8"/>
        <v>12000</v>
      </c>
      <c r="F43" s="184">
        <v>1000</v>
      </c>
      <c r="G43" s="184">
        <v>1000</v>
      </c>
      <c r="H43" s="184">
        <v>1000</v>
      </c>
      <c r="I43" s="184">
        <v>1000</v>
      </c>
      <c r="J43" s="184">
        <v>1000</v>
      </c>
      <c r="K43" s="184">
        <v>1000</v>
      </c>
      <c r="L43" s="184">
        <v>1000</v>
      </c>
      <c r="M43" s="184">
        <v>1000</v>
      </c>
      <c r="N43" s="184">
        <v>1000</v>
      </c>
      <c r="O43" s="184">
        <v>1000</v>
      </c>
      <c r="P43" s="184">
        <v>1000</v>
      </c>
      <c r="Q43" s="184">
        <v>1000</v>
      </c>
      <c r="R43" s="5" t="s">
        <v>87</v>
      </c>
    </row>
    <row r="44" spans="2:18" ht="14.25">
      <c r="B44" s="169" t="s">
        <v>132</v>
      </c>
      <c r="C44" s="234" t="s">
        <v>244</v>
      </c>
      <c r="D44" s="184"/>
      <c r="E44" s="184">
        <f t="shared" si="8"/>
        <v>4000</v>
      </c>
      <c r="F44" s="184"/>
      <c r="G44" s="184">
        <v>500</v>
      </c>
      <c r="H44" s="184"/>
      <c r="I44" s="184">
        <v>500</v>
      </c>
      <c r="J44" s="184">
        <v>500</v>
      </c>
      <c r="K44" s="184"/>
      <c r="L44" s="184">
        <v>500</v>
      </c>
      <c r="M44" s="184"/>
      <c r="N44" s="184">
        <v>500</v>
      </c>
      <c r="O44" s="184">
        <v>500</v>
      </c>
      <c r="P44" s="184">
        <v>500</v>
      </c>
      <c r="Q44" s="184">
        <v>500</v>
      </c>
      <c r="R44" s="5" t="s">
        <v>87</v>
      </c>
    </row>
    <row r="45" spans="2:18" ht="14.25">
      <c r="B45" s="169" t="s">
        <v>131</v>
      </c>
      <c r="C45" s="234" t="s">
        <v>130</v>
      </c>
      <c r="D45" s="184"/>
      <c r="E45" s="184">
        <f t="shared" si="8"/>
        <v>6000</v>
      </c>
      <c r="F45" s="184">
        <v>500</v>
      </c>
      <c r="G45" s="184">
        <v>500</v>
      </c>
      <c r="H45" s="184">
        <v>500</v>
      </c>
      <c r="I45" s="184">
        <v>500</v>
      </c>
      <c r="J45" s="184">
        <v>500</v>
      </c>
      <c r="K45" s="184">
        <v>500</v>
      </c>
      <c r="L45" s="184">
        <v>500</v>
      </c>
      <c r="M45" s="184">
        <v>500</v>
      </c>
      <c r="N45" s="184">
        <v>500</v>
      </c>
      <c r="O45" s="184">
        <v>500</v>
      </c>
      <c r="P45" s="184">
        <v>500</v>
      </c>
      <c r="Q45" s="184">
        <v>500</v>
      </c>
      <c r="R45" s="5" t="s">
        <v>90</v>
      </c>
    </row>
    <row r="46" spans="2:18" ht="14.25">
      <c r="B46" s="169" t="s">
        <v>129</v>
      </c>
      <c r="C46" s="234" t="s">
        <v>64</v>
      </c>
      <c r="D46" s="184"/>
      <c r="E46" s="184">
        <f t="shared" si="8"/>
        <v>0</v>
      </c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5" t="s">
        <v>90</v>
      </c>
    </row>
    <row r="47" spans="2:18" ht="14.25">
      <c r="B47" s="169" t="s">
        <v>128</v>
      </c>
      <c r="C47" s="234" t="s">
        <v>236</v>
      </c>
      <c r="D47" s="184"/>
      <c r="E47" s="184">
        <f t="shared" si="8"/>
        <v>6000</v>
      </c>
      <c r="F47" s="184">
        <v>500</v>
      </c>
      <c r="G47" s="184">
        <v>500</v>
      </c>
      <c r="H47" s="184">
        <v>500</v>
      </c>
      <c r="I47" s="184">
        <v>500</v>
      </c>
      <c r="J47" s="184">
        <v>500</v>
      </c>
      <c r="K47" s="184">
        <v>500</v>
      </c>
      <c r="L47" s="184">
        <v>500</v>
      </c>
      <c r="M47" s="184">
        <v>500</v>
      </c>
      <c r="N47" s="184">
        <v>500</v>
      </c>
      <c r="O47" s="184">
        <v>500</v>
      </c>
      <c r="P47" s="184">
        <v>500</v>
      </c>
      <c r="Q47" s="184">
        <v>500</v>
      </c>
      <c r="R47" s="5" t="s">
        <v>90</v>
      </c>
    </row>
    <row r="48" spans="2:18" ht="14.25">
      <c r="B48" s="169" t="s">
        <v>127</v>
      </c>
      <c r="C48" s="234" t="s">
        <v>124</v>
      </c>
      <c r="D48" s="184"/>
      <c r="E48" s="184">
        <f t="shared" si="8"/>
        <v>18000</v>
      </c>
      <c r="F48" s="184">
        <v>1500</v>
      </c>
      <c r="G48" s="184">
        <v>1500</v>
      </c>
      <c r="H48" s="184">
        <v>1500</v>
      </c>
      <c r="I48" s="184">
        <v>1500</v>
      </c>
      <c r="J48" s="184">
        <v>1500</v>
      </c>
      <c r="K48" s="184">
        <v>1500</v>
      </c>
      <c r="L48" s="184">
        <v>1500</v>
      </c>
      <c r="M48" s="184">
        <v>1500</v>
      </c>
      <c r="N48" s="184">
        <v>1500</v>
      </c>
      <c r="O48" s="184">
        <v>1500</v>
      </c>
      <c r="P48" s="184">
        <v>1500</v>
      </c>
      <c r="Q48" s="184">
        <v>1500</v>
      </c>
      <c r="R48" s="5" t="s">
        <v>83</v>
      </c>
    </row>
    <row r="49" spans="1:18" ht="14.25">
      <c r="B49" s="169" t="s">
        <v>126</v>
      </c>
      <c r="C49" s="235" t="s">
        <v>107</v>
      </c>
      <c r="D49" s="173"/>
      <c r="E49" s="173">
        <f>SUM(F49:Q49)</f>
        <v>745200</v>
      </c>
      <c r="F49" s="186">
        <v>58750</v>
      </c>
      <c r="G49" s="186">
        <v>61100</v>
      </c>
      <c r="H49" s="186">
        <v>61500</v>
      </c>
      <c r="I49" s="186">
        <v>61500</v>
      </c>
      <c r="J49" s="186">
        <v>62600</v>
      </c>
      <c r="K49" s="186">
        <v>62500</v>
      </c>
      <c r="L49" s="186">
        <v>63300</v>
      </c>
      <c r="M49" s="186">
        <v>63500</v>
      </c>
      <c r="N49" s="186">
        <v>63000</v>
      </c>
      <c r="O49" s="186">
        <v>63000</v>
      </c>
      <c r="P49" s="186">
        <v>62000</v>
      </c>
      <c r="Q49" s="186">
        <v>62450</v>
      </c>
      <c r="R49" s="5" t="s">
        <v>85</v>
      </c>
    </row>
    <row r="50" spans="1:18" ht="14.25">
      <c r="B50" s="169" t="s">
        <v>126</v>
      </c>
      <c r="C50" s="235" t="s">
        <v>106</v>
      </c>
      <c r="D50" s="173"/>
      <c r="E50" s="173">
        <f>SUM(F50:Q50)</f>
        <v>133734</v>
      </c>
      <c r="F50" s="186">
        <v>10545</v>
      </c>
      <c r="G50" s="186">
        <v>10842</v>
      </c>
      <c r="H50" s="186">
        <v>10974</v>
      </c>
      <c r="I50" s="186">
        <v>10930</v>
      </c>
      <c r="J50" s="186">
        <v>11172</v>
      </c>
      <c r="K50" s="186">
        <v>11216</v>
      </c>
      <c r="L50" s="186">
        <v>11326</v>
      </c>
      <c r="M50" s="186">
        <v>11414</v>
      </c>
      <c r="N50" s="186">
        <v>11392</v>
      </c>
      <c r="O50" s="186">
        <v>11326</v>
      </c>
      <c r="P50" s="186">
        <v>11458</v>
      </c>
      <c r="Q50" s="186">
        <v>11139</v>
      </c>
      <c r="R50" s="5" t="s">
        <v>84</v>
      </c>
    </row>
    <row r="51" spans="1:18" ht="33.75" customHeight="1">
      <c r="B51" s="169"/>
      <c r="C51" s="236" t="s">
        <v>125</v>
      </c>
      <c r="D51" s="171"/>
      <c r="E51" s="237">
        <f>SUM(E41:E50)</f>
        <v>1128934</v>
      </c>
      <c r="F51" s="238">
        <f t="shared" ref="F51:Q51" si="9">SUM(F41:F50)</f>
        <v>90795</v>
      </c>
      <c r="G51" s="238">
        <f t="shared" si="9"/>
        <v>93942</v>
      </c>
      <c r="H51" s="238">
        <f t="shared" si="9"/>
        <v>93974</v>
      </c>
      <c r="I51" s="238">
        <f t="shared" si="9"/>
        <v>93430</v>
      </c>
      <c r="J51" s="238">
        <f t="shared" si="9"/>
        <v>93772</v>
      </c>
      <c r="K51" s="238">
        <f t="shared" si="9"/>
        <v>93216</v>
      </c>
      <c r="L51" s="238">
        <f t="shared" si="9"/>
        <v>94626</v>
      </c>
      <c r="M51" s="238">
        <f t="shared" si="9"/>
        <v>94414</v>
      </c>
      <c r="N51" s="238">
        <f t="shared" si="9"/>
        <v>94392</v>
      </c>
      <c r="O51" s="238">
        <f t="shared" si="9"/>
        <v>95326</v>
      </c>
      <c r="P51" s="238">
        <f t="shared" si="9"/>
        <v>95458</v>
      </c>
      <c r="Q51" s="238">
        <f t="shared" si="9"/>
        <v>95589</v>
      </c>
    </row>
    <row r="52" spans="1:18">
      <c r="B52" s="188"/>
      <c r="C52" s="189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</row>
    <row r="53" spans="1:18" ht="18.75">
      <c r="B53" s="169"/>
      <c r="C53" s="240" t="s">
        <v>30</v>
      </c>
      <c r="D53" s="171"/>
      <c r="E53" s="187">
        <f t="shared" ref="E53:Q53" si="10">SUM(E54:E60)</f>
        <v>196980</v>
      </c>
      <c r="F53" s="171">
        <f t="shared" si="10"/>
        <v>16165</v>
      </c>
      <c r="G53" s="171">
        <f t="shared" si="10"/>
        <v>16165</v>
      </c>
      <c r="H53" s="171">
        <f t="shared" si="10"/>
        <v>16165</v>
      </c>
      <c r="I53" s="171">
        <f t="shared" si="10"/>
        <v>16165</v>
      </c>
      <c r="J53" s="171">
        <f t="shared" si="10"/>
        <v>16165</v>
      </c>
      <c r="K53" s="171">
        <f t="shared" si="10"/>
        <v>19165</v>
      </c>
      <c r="L53" s="171">
        <f t="shared" si="10"/>
        <v>16165</v>
      </c>
      <c r="M53" s="171">
        <f t="shared" si="10"/>
        <v>16165</v>
      </c>
      <c r="N53" s="171">
        <f t="shared" si="10"/>
        <v>16165</v>
      </c>
      <c r="O53" s="171">
        <f t="shared" si="10"/>
        <v>16165</v>
      </c>
      <c r="P53" s="171">
        <f t="shared" si="10"/>
        <v>16165</v>
      </c>
      <c r="Q53" s="171">
        <f t="shared" si="10"/>
        <v>16165</v>
      </c>
    </row>
    <row r="54" spans="1:18" ht="14.25">
      <c r="A54" s="5">
        <v>1</v>
      </c>
      <c r="B54" s="169" t="s">
        <v>121</v>
      </c>
      <c r="C54" s="235" t="s">
        <v>107</v>
      </c>
      <c r="D54" s="173"/>
      <c r="E54" s="173">
        <f t="shared" ref="E54:E60" si="11">SUM(F54:Q54)</f>
        <v>162000</v>
      </c>
      <c r="F54" s="186">
        <v>13250</v>
      </c>
      <c r="G54" s="186">
        <v>13250</v>
      </c>
      <c r="H54" s="186">
        <v>13250</v>
      </c>
      <c r="I54" s="186">
        <v>13250</v>
      </c>
      <c r="J54" s="186">
        <v>13250</v>
      </c>
      <c r="K54" s="186">
        <v>16250</v>
      </c>
      <c r="L54" s="186">
        <v>13250</v>
      </c>
      <c r="M54" s="186">
        <v>13250</v>
      </c>
      <c r="N54" s="186">
        <v>13250</v>
      </c>
      <c r="O54" s="186">
        <v>13250</v>
      </c>
      <c r="P54" s="186">
        <v>13250</v>
      </c>
      <c r="Q54" s="186">
        <v>13250</v>
      </c>
      <c r="R54" s="5" t="s">
        <v>85</v>
      </c>
    </row>
    <row r="55" spans="1:18" ht="14.25">
      <c r="A55" s="5">
        <f t="shared" ref="A55:A60" si="12">A54+1</f>
        <v>2</v>
      </c>
      <c r="B55" s="169" t="s">
        <v>121</v>
      </c>
      <c r="C55" s="235" t="s">
        <v>106</v>
      </c>
      <c r="D55" s="173"/>
      <c r="E55" s="173">
        <f t="shared" si="11"/>
        <v>34980</v>
      </c>
      <c r="F55" s="186">
        <v>2915</v>
      </c>
      <c r="G55" s="186">
        <v>2915</v>
      </c>
      <c r="H55" s="186">
        <v>2915</v>
      </c>
      <c r="I55" s="186">
        <v>2915</v>
      </c>
      <c r="J55" s="186">
        <v>2915</v>
      </c>
      <c r="K55" s="186">
        <v>2915</v>
      </c>
      <c r="L55" s="186">
        <v>2915</v>
      </c>
      <c r="M55" s="186">
        <v>2915</v>
      </c>
      <c r="N55" s="186">
        <v>2915</v>
      </c>
      <c r="O55" s="186">
        <v>2915</v>
      </c>
      <c r="P55" s="186">
        <v>2915</v>
      </c>
      <c r="Q55" s="186">
        <v>2915</v>
      </c>
      <c r="R55" s="5" t="s">
        <v>84</v>
      </c>
    </row>
    <row r="56" spans="1:18" ht="14.25">
      <c r="A56" s="5">
        <f t="shared" si="12"/>
        <v>3</v>
      </c>
      <c r="B56" s="169" t="s">
        <v>121</v>
      </c>
      <c r="C56" s="234" t="s">
        <v>124</v>
      </c>
      <c r="D56" s="184"/>
      <c r="E56" s="184">
        <f t="shared" si="11"/>
        <v>0</v>
      </c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5" t="s">
        <v>83</v>
      </c>
    </row>
    <row r="57" spans="1:18" ht="33.75" customHeight="1">
      <c r="A57" s="5">
        <f t="shared" si="12"/>
        <v>4</v>
      </c>
      <c r="B57" s="169" t="s">
        <v>121</v>
      </c>
      <c r="C57" s="234" t="s">
        <v>113</v>
      </c>
      <c r="D57" s="184"/>
      <c r="E57" s="184">
        <f t="shared" si="11"/>
        <v>0</v>
      </c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5" t="s">
        <v>87</v>
      </c>
    </row>
    <row r="58" spans="1:18" ht="17.25" customHeight="1">
      <c r="A58" s="5">
        <f t="shared" si="12"/>
        <v>5</v>
      </c>
      <c r="B58" s="169" t="s">
        <v>121</v>
      </c>
      <c r="C58" s="234" t="s">
        <v>123</v>
      </c>
      <c r="D58" s="184"/>
      <c r="E58" s="184">
        <f t="shared" si="11"/>
        <v>0</v>
      </c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5" t="s">
        <v>87</v>
      </c>
    </row>
    <row r="59" spans="1:18" ht="28.5">
      <c r="A59" s="5">
        <f t="shared" si="12"/>
        <v>6</v>
      </c>
      <c r="B59" s="169" t="s">
        <v>121</v>
      </c>
      <c r="C59" s="234" t="s">
        <v>122</v>
      </c>
      <c r="D59" s="184"/>
      <c r="E59" s="184">
        <f t="shared" si="11"/>
        <v>0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5" t="s">
        <v>87</v>
      </c>
    </row>
    <row r="60" spans="1:18" ht="28.5">
      <c r="A60" s="5">
        <f t="shared" si="12"/>
        <v>7</v>
      </c>
      <c r="B60" s="169" t="s">
        <v>121</v>
      </c>
      <c r="C60" s="234" t="s">
        <v>114</v>
      </c>
      <c r="D60" s="184"/>
      <c r="E60" s="184">
        <f t="shared" si="11"/>
        <v>0</v>
      </c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5" t="s">
        <v>90</v>
      </c>
    </row>
    <row r="61" spans="1:18" ht="15.75" hidden="1">
      <c r="B61" s="169"/>
      <c r="C61" s="191" t="s">
        <v>120</v>
      </c>
      <c r="D61" s="171"/>
      <c r="E61" s="171" t="e">
        <f t="shared" ref="E61:Q61" si="13">SUM(E62:E121)</f>
        <v>#VALUE!</v>
      </c>
      <c r="F61" s="184">
        <v>720</v>
      </c>
      <c r="G61" s="184">
        <v>720</v>
      </c>
      <c r="H61" s="184">
        <v>720</v>
      </c>
      <c r="I61" s="184">
        <v>720</v>
      </c>
      <c r="J61" s="184">
        <v>720</v>
      </c>
      <c r="K61" s="184">
        <v>720</v>
      </c>
      <c r="L61" s="184">
        <v>720</v>
      </c>
      <c r="M61" s="184">
        <v>720</v>
      </c>
      <c r="N61" s="184">
        <v>720</v>
      </c>
      <c r="O61" s="184">
        <v>720</v>
      </c>
      <c r="P61" s="184">
        <v>720</v>
      </c>
      <c r="Q61" s="171" t="e">
        <f t="shared" si="13"/>
        <v>#VALUE!</v>
      </c>
    </row>
    <row r="62" spans="1:18" hidden="1">
      <c r="A62" s="5">
        <v>1</v>
      </c>
      <c r="B62" s="169" t="s">
        <v>119</v>
      </c>
      <c r="C62" s="192" t="s">
        <v>107</v>
      </c>
      <c r="D62" s="173"/>
      <c r="E62" s="173" t="e">
        <f t="shared" ref="E62:E93" si="14">SUM(F62:Q62)</f>
        <v>#VALUE!</v>
      </c>
      <c r="F62" s="184">
        <v>410</v>
      </c>
      <c r="G62" s="184">
        <v>410</v>
      </c>
      <c r="H62" s="184">
        <v>410</v>
      </c>
      <c r="I62" s="184">
        <v>410</v>
      </c>
      <c r="J62" s="184">
        <v>410</v>
      </c>
      <c r="K62" s="184">
        <v>410</v>
      </c>
      <c r="L62" s="184">
        <v>410</v>
      </c>
      <c r="M62" s="184">
        <v>410</v>
      </c>
      <c r="N62" s="184">
        <v>410</v>
      </c>
      <c r="O62" s="184">
        <v>410</v>
      </c>
      <c r="P62" s="184">
        <v>410</v>
      </c>
      <c r="Q62" s="193" t="e">
        <f>SUMIF('[1]План ЗП'!$A$8:$A$1071,'План витрат'!$B62,'[1]План ЗП'!DS$8:DS$1071)</f>
        <v>#VALUE!</v>
      </c>
      <c r="R62" s="5" t="s">
        <v>85</v>
      </c>
    </row>
    <row r="63" spans="1:18" hidden="1">
      <c r="A63" s="5">
        <f t="shared" ref="A63:A94" si="15">A62+1</f>
        <v>2</v>
      </c>
      <c r="B63" s="169" t="s">
        <v>119</v>
      </c>
      <c r="C63" s="192" t="s">
        <v>106</v>
      </c>
      <c r="D63" s="173"/>
      <c r="E63" s="173" t="e">
        <f t="shared" si="14"/>
        <v>#VALUE!</v>
      </c>
      <c r="F63" s="184">
        <v>500</v>
      </c>
      <c r="G63" s="184">
        <v>500</v>
      </c>
      <c r="H63" s="184">
        <v>500</v>
      </c>
      <c r="I63" s="184">
        <v>500</v>
      </c>
      <c r="J63" s="184">
        <v>500</v>
      </c>
      <c r="K63" s="184">
        <v>500</v>
      </c>
      <c r="L63" s="184">
        <v>500</v>
      </c>
      <c r="M63" s="184">
        <v>500</v>
      </c>
      <c r="N63" s="184">
        <v>500</v>
      </c>
      <c r="O63" s="184">
        <v>500</v>
      </c>
      <c r="P63" s="184">
        <v>500</v>
      </c>
      <c r="Q63" s="193" t="e">
        <f>SUMIF('[1]План ЗП'!$A$8:$A$1071,'План витрат'!$B63,'[1]План ЗП'!EF$8:EF$1071)</f>
        <v>#VALUE!</v>
      </c>
      <c r="R63" s="5" t="s">
        <v>84</v>
      </c>
    </row>
    <row r="64" spans="1:18" hidden="1">
      <c r="A64" s="5">
        <f t="shared" si="15"/>
        <v>3</v>
      </c>
      <c r="B64" s="169" t="s">
        <v>119</v>
      </c>
      <c r="C64" s="194"/>
      <c r="D64" s="173"/>
      <c r="E64" s="173" t="e">
        <f t="shared" si="14"/>
        <v>#VALUE!</v>
      </c>
      <c r="F64" s="171" t="e">
        <f t="shared" ref="F64" si="16">SUM(F65:F124)</f>
        <v>#VALUE!</v>
      </c>
      <c r="G64" s="184">
        <v>500</v>
      </c>
      <c r="H64" s="184">
        <v>500</v>
      </c>
      <c r="I64" s="184">
        <v>500</v>
      </c>
      <c r="J64" s="184">
        <v>500</v>
      </c>
      <c r="K64" s="184">
        <v>500</v>
      </c>
      <c r="L64" s="184">
        <v>500</v>
      </c>
      <c r="M64" s="184">
        <v>500</v>
      </c>
      <c r="N64" s="184">
        <v>500</v>
      </c>
      <c r="O64" s="184">
        <v>500</v>
      </c>
      <c r="P64" s="184">
        <v>500</v>
      </c>
      <c r="Q64" s="174"/>
    </row>
    <row r="65" spans="1:17" hidden="1">
      <c r="A65" s="5">
        <f t="shared" si="15"/>
        <v>4</v>
      </c>
      <c r="B65" s="169" t="s">
        <v>119</v>
      </c>
      <c r="C65" s="194"/>
      <c r="D65" s="173"/>
      <c r="E65" s="173" t="e">
        <f t="shared" si="14"/>
        <v>#VALUE!</v>
      </c>
      <c r="F65" s="193" t="e">
        <f>SUMIF('[1]План ЗП'!$A$8:$A$1071,'[2]План витрат'!$B65,'[1]План ЗП'!DH$8:DH$1071)</f>
        <v>#VALUE!</v>
      </c>
      <c r="G65" s="184">
        <v>500</v>
      </c>
      <c r="H65" s="184">
        <v>500</v>
      </c>
      <c r="I65" s="184">
        <v>500</v>
      </c>
      <c r="J65" s="184">
        <v>500</v>
      </c>
      <c r="K65" s="184">
        <v>500</v>
      </c>
      <c r="L65" s="184">
        <v>500</v>
      </c>
      <c r="M65" s="184">
        <v>500</v>
      </c>
      <c r="N65" s="184">
        <v>500</v>
      </c>
      <c r="O65" s="184">
        <v>500</v>
      </c>
      <c r="P65" s="184">
        <v>500</v>
      </c>
      <c r="Q65" s="174"/>
    </row>
    <row r="66" spans="1:17" hidden="1">
      <c r="A66" s="5">
        <f t="shared" si="15"/>
        <v>5</v>
      </c>
      <c r="B66" s="169" t="s">
        <v>119</v>
      </c>
      <c r="C66" s="194"/>
      <c r="D66" s="173"/>
      <c r="E66" s="173" t="e">
        <f t="shared" si="14"/>
        <v>#VALUE!</v>
      </c>
      <c r="F66" s="193" t="e">
        <f>SUMIF('[1]План ЗП'!$A$8:$A$1071,'[2]План витрат'!$B66,'[1]План ЗП'!DU$8:DU$1071)</f>
        <v>#VALUE!</v>
      </c>
      <c r="G66" s="184">
        <v>500</v>
      </c>
      <c r="H66" s="184">
        <v>500</v>
      </c>
      <c r="I66" s="184">
        <v>500</v>
      </c>
      <c r="J66" s="184">
        <v>500</v>
      </c>
      <c r="K66" s="184">
        <v>500</v>
      </c>
      <c r="L66" s="184">
        <v>500</v>
      </c>
      <c r="M66" s="184">
        <v>500</v>
      </c>
      <c r="N66" s="184">
        <v>500</v>
      </c>
      <c r="O66" s="184">
        <v>500</v>
      </c>
      <c r="P66" s="184">
        <v>500</v>
      </c>
      <c r="Q66" s="174"/>
    </row>
    <row r="67" spans="1:17" ht="1.5" hidden="1" customHeight="1">
      <c r="A67" s="5">
        <f t="shared" si="15"/>
        <v>6</v>
      </c>
      <c r="B67" s="169" t="s">
        <v>119</v>
      </c>
      <c r="C67" s="194"/>
      <c r="D67" s="173"/>
      <c r="E67" s="173">
        <f t="shared" si="14"/>
        <v>5000</v>
      </c>
      <c r="F67" s="174"/>
      <c r="G67" s="184">
        <v>500</v>
      </c>
      <c r="H67" s="184">
        <v>500</v>
      </c>
      <c r="I67" s="184">
        <v>500</v>
      </c>
      <c r="J67" s="184">
        <v>500</v>
      </c>
      <c r="K67" s="184">
        <v>500</v>
      </c>
      <c r="L67" s="184">
        <v>500</v>
      </c>
      <c r="M67" s="184">
        <v>500</v>
      </c>
      <c r="N67" s="184">
        <v>500</v>
      </c>
      <c r="O67" s="184">
        <v>500</v>
      </c>
      <c r="P67" s="184">
        <v>500</v>
      </c>
      <c r="Q67" s="174"/>
    </row>
    <row r="68" spans="1:17" hidden="1">
      <c r="A68" s="5">
        <f t="shared" si="15"/>
        <v>7</v>
      </c>
      <c r="B68" s="169" t="s">
        <v>119</v>
      </c>
      <c r="C68" s="194"/>
      <c r="D68" s="173"/>
      <c r="E68" s="173">
        <f t="shared" si="14"/>
        <v>5000</v>
      </c>
      <c r="F68" s="174"/>
      <c r="G68" s="184">
        <v>500</v>
      </c>
      <c r="H68" s="184">
        <v>500</v>
      </c>
      <c r="I68" s="184">
        <v>500</v>
      </c>
      <c r="J68" s="184">
        <v>500</v>
      </c>
      <c r="K68" s="184">
        <v>500</v>
      </c>
      <c r="L68" s="184">
        <v>500</v>
      </c>
      <c r="M68" s="184">
        <v>500</v>
      </c>
      <c r="N68" s="184">
        <v>500</v>
      </c>
      <c r="O68" s="184">
        <v>500</v>
      </c>
      <c r="P68" s="184">
        <v>500</v>
      </c>
      <c r="Q68" s="174"/>
    </row>
    <row r="69" spans="1:17" hidden="1">
      <c r="A69" s="5">
        <f t="shared" si="15"/>
        <v>8</v>
      </c>
      <c r="B69" s="169" t="s">
        <v>119</v>
      </c>
      <c r="C69" s="194"/>
      <c r="D69" s="173"/>
      <c r="E69" s="173">
        <f t="shared" si="14"/>
        <v>5000</v>
      </c>
      <c r="F69" s="174"/>
      <c r="G69" s="184">
        <v>500</v>
      </c>
      <c r="H69" s="184">
        <v>500</v>
      </c>
      <c r="I69" s="184">
        <v>500</v>
      </c>
      <c r="J69" s="184">
        <v>500</v>
      </c>
      <c r="K69" s="184">
        <v>500</v>
      </c>
      <c r="L69" s="184">
        <v>500</v>
      </c>
      <c r="M69" s="184">
        <v>500</v>
      </c>
      <c r="N69" s="184">
        <v>500</v>
      </c>
      <c r="O69" s="184">
        <v>500</v>
      </c>
      <c r="P69" s="184">
        <v>500</v>
      </c>
      <c r="Q69" s="174"/>
    </row>
    <row r="70" spans="1:17" hidden="1">
      <c r="A70" s="5">
        <f t="shared" si="15"/>
        <v>9</v>
      </c>
      <c r="B70" s="169" t="s">
        <v>119</v>
      </c>
      <c r="C70" s="194"/>
      <c r="D70" s="173"/>
      <c r="E70" s="173">
        <f t="shared" si="14"/>
        <v>5000</v>
      </c>
      <c r="F70" s="174"/>
      <c r="G70" s="184">
        <v>500</v>
      </c>
      <c r="H70" s="184">
        <v>500</v>
      </c>
      <c r="I70" s="184">
        <v>500</v>
      </c>
      <c r="J70" s="184">
        <v>500</v>
      </c>
      <c r="K70" s="184">
        <v>500</v>
      </c>
      <c r="L70" s="184">
        <v>500</v>
      </c>
      <c r="M70" s="184">
        <v>500</v>
      </c>
      <c r="N70" s="184">
        <v>500</v>
      </c>
      <c r="O70" s="184">
        <v>500</v>
      </c>
      <c r="P70" s="184">
        <v>500</v>
      </c>
      <c r="Q70" s="174"/>
    </row>
    <row r="71" spans="1:17" hidden="1">
      <c r="A71" s="5">
        <f t="shared" si="15"/>
        <v>10</v>
      </c>
      <c r="B71" s="169" t="s">
        <v>119</v>
      </c>
      <c r="C71" s="194"/>
      <c r="D71" s="173"/>
      <c r="E71" s="173">
        <f t="shared" si="14"/>
        <v>5000</v>
      </c>
      <c r="F71" s="174"/>
      <c r="G71" s="184">
        <v>500</v>
      </c>
      <c r="H71" s="184">
        <v>500</v>
      </c>
      <c r="I71" s="184">
        <v>500</v>
      </c>
      <c r="J71" s="184">
        <v>500</v>
      </c>
      <c r="K71" s="184">
        <v>500</v>
      </c>
      <c r="L71" s="184">
        <v>500</v>
      </c>
      <c r="M71" s="184">
        <v>500</v>
      </c>
      <c r="N71" s="184">
        <v>500</v>
      </c>
      <c r="O71" s="184">
        <v>500</v>
      </c>
      <c r="P71" s="184">
        <v>500</v>
      </c>
      <c r="Q71" s="174"/>
    </row>
    <row r="72" spans="1:17" hidden="1">
      <c r="A72" s="5">
        <f t="shared" si="15"/>
        <v>11</v>
      </c>
      <c r="B72" s="169" t="s">
        <v>119</v>
      </c>
      <c r="C72" s="194"/>
      <c r="D72" s="173"/>
      <c r="E72" s="173">
        <f t="shared" si="14"/>
        <v>5000</v>
      </c>
      <c r="F72" s="174"/>
      <c r="G72" s="184">
        <v>500</v>
      </c>
      <c r="H72" s="184">
        <v>500</v>
      </c>
      <c r="I72" s="184">
        <v>500</v>
      </c>
      <c r="J72" s="184">
        <v>500</v>
      </c>
      <c r="K72" s="184">
        <v>500</v>
      </c>
      <c r="L72" s="184">
        <v>500</v>
      </c>
      <c r="M72" s="184">
        <v>500</v>
      </c>
      <c r="N72" s="184">
        <v>500</v>
      </c>
      <c r="O72" s="184">
        <v>500</v>
      </c>
      <c r="P72" s="184">
        <v>500</v>
      </c>
      <c r="Q72" s="174"/>
    </row>
    <row r="73" spans="1:17" hidden="1">
      <c r="A73" s="5">
        <f t="shared" si="15"/>
        <v>12</v>
      </c>
      <c r="B73" s="169" t="s">
        <v>119</v>
      </c>
      <c r="C73" s="194"/>
      <c r="D73" s="173"/>
      <c r="E73" s="173">
        <f t="shared" si="14"/>
        <v>5000</v>
      </c>
      <c r="F73" s="174"/>
      <c r="G73" s="184">
        <v>500</v>
      </c>
      <c r="H73" s="184">
        <v>500</v>
      </c>
      <c r="I73" s="184">
        <v>500</v>
      </c>
      <c r="J73" s="184">
        <v>500</v>
      </c>
      <c r="K73" s="184">
        <v>500</v>
      </c>
      <c r="L73" s="184">
        <v>500</v>
      </c>
      <c r="M73" s="184">
        <v>500</v>
      </c>
      <c r="N73" s="184">
        <v>500</v>
      </c>
      <c r="O73" s="184">
        <v>500</v>
      </c>
      <c r="P73" s="184">
        <v>500</v>
      </c>
      <c r="Q73" s="174"/>
    </row>
    <row r="74" spans="1:17" hidden="1">
      <c r="A74" s="5">
        <f t="shared" si="15"/>
        <v>13</v>
      </c>
      <c r="B74" s="169" t="s">
        <v>119</v>
      </c>
      <c r="C74" s="194"/>
      <c r="D74" s="173"/>
      <c r="E74" s="173">
        <f t="shared" si="14"/>
        <v>5000</v>
      </c>
      <c r="F74" s="174"/>
      <c r="G74" s="184">
        <v>500</v>
      </c>
      <c r="H74" s="184">
        <v>500</v>
      </c>
      <c r="I74" s="184">
        <v>500</v>
      </c>
      <c r="J74" s="184">
        <v>500</v>
      </c>
      <c r="K74" s="184">
        <v>500</v>
      </c>
      <c r="L74" s="184">
        <v>500</v>
      </c>
      <c r="M74" s="184">
        <v>500</v>
      </c>
      <c r="N74" s="184">
        <v>500</v>
      </c>
      <c r="O74" s="184">
        <v>500</v>
      </c>
      <c r="P74" s="184">
        <v>500</v>
      </c>
      <c r="Q74" s="174"/>
    </row>
    <row r="75" spans="1:17" hidden="1">
      <c r="A75" s="5">
        <f t="shared" si="15"/>
        <v>14</v>
      </c>
      <c r="B75" s="169" t="s">
        <v>119</v>
      </c>
      <c r="C75" s="194"/>
      <c r="D75" s="173"/>
      <c r="E75" s="173">
        <f t="shared" si="14"/>
        <v>5000</v>
      </c>
      <c r="F75" s="174"/>
      <c r="G75" s="184">
        <v>500</v>
      </c>
      <c r="H75" s="184">
        <v>500</v>
      </c>
      <c r="I75" s="184">
        <v>500</v>
      </c>
      <c r="J75" s="184">
        <v>500</v>
      </c>
      <c r="K75" s="184">
        <v>500</v>
      </c>
      <c r="L75" s="184">
        <v>500</v>
      </c>
      <c r="M75" s="184">
        <v>500</v>
      </c>
      <c r="N75" s="184">
        <v>500</v>
      </c>
      <c r="O75" s="184">
        <v>500</v>
      </c>
      <c r="P75" s="184">
        <v>500</v>
      </c>
      <c r="Q75" s="174"/>
    </row>
    <row r="76" spans="1:17" hidden="1">
      <c r="A76" s="5">
        <f t="shared" si="15"/>
        <v>15</v>
      </c>
      <c r="B76" s="169" t="s">
        <v>119</v>
      </c>
      <c r="C76" s="194"/>
      <c r="D76" s="173"/>
      <c r="E76" s="173">
        <f t="shared" si="14"/>
        <v>5000</v>
      </c>
      <c r="F76" s="174"/>
      <c r="G76" s="184">
        <v>500</v>
      </c>
      <c r="H76" s="184">
        <v>500</v>
      </c>
      <c r="I76" s="184">
        <v>500</v>
      </c>
      <c r="J76" s="184">
        <v>500</v>
      </c>
      <c r="K76" s="184">
        <v>500</v>
      </c>
      <c r="L76" s="184">
        <v>500</v>
      </c>
      <c r="M76" s="184">
        <v>500</v>
      </c>
      <c r="N76" s="184">
        <v>500</v>
      </c>
      <c r="O76" s="184">
        <v>500</v>
      </c>
      <c r="P76" s="184">
        <v>500</v>
      </c>
      <c r="Q76" s="174"/>
    </row>
    <row r="77" spans="1:17" hidden="1">
      <c r="A77" s="5">
        <f t="shared" si="15"/>
        <v>16</v>
      </c>
      <c r="B77" s="169" t="s">
        <v>119</v>
      </c>
      <c r="C77" s="194"/>
      <c r="D77" s="173"/>
      <c r="E77" s="173">
        <f t="shared" si="14"/>
        <v>5000</v>
      </c>
      <c r="F77" s="174"/>
      <c r="G77" s="184">
        <v>500</v>
      </c>
      <c r="H77" s="184">
        <v>500</v>
      </c>
      <c r="I77" s="184">
        <v>500</v>
      </c>
      <c r="J77" s="184">
        <v>500</v>
      </c>
      <c r="K77" s="184">
        <v>500</v>
      </c>
      <c r="L77" s="184">
        <v>500</v>
      </c>
      <c r="M77" s="184">
        <v>500</v>
      </c>
      <c r="N77" s="184">
        <v>500</v>
      </c>
      <c r="O77" s="184">
        <v>500</v>
      </c>
      <c r="P77" s="184">
        <v>500</v>
      </c>
      <c r="Q77" s="174"/>
    </row>
    <row r="78" spans="1:17" hidden="1">
      <c r="A78" s="5">
        <f t="shared" si="15"/>
        <v>17</v>
      </c>
      <c r="B78" s="169" t="s">
        <v>119</v>
      </c>
      <c r="C78" s="194"/>
      <c r="D78" s="173"/>
      <c r="E78" s="173">
        <f t="shared" si="14"/>
        <v>5000</v>
      </c>
      <c r="F78" s="174"/>
      <c r="G78" s="184">
        <v>500</v>
      </c>
      <c r="H78" s="184">
        <v>500</v>
      </c>
      <c r="I78" s="184">
        <v>500</v>
      </c>
      <c r="J78" s="184">
        <v>500</v>
      </c>
      <c r="K78" s="184">
        <v>500</v>
      </c>
      <c r="L78" s="184">
        <v>500</v>
      </c>
      <c r="M78" s="184">
        <v>500</v>
      </c>
      <c r="N78" s="184">
        <v>500</v>
      </c>
      <c r="O78" s="184">
        <v>500</v>
      </c>
      <c r="P78" s="184">
        <v>500</v>
      </c>
      <c r="Q78" s="174"/>
    </row>
    <row r="79" spans="1:17" hidden="1">
      <c r="A79" s="5">
        <f t="shared" si="15"/>
        <v>18</v>
      </c>
      <c r="B79" s="169" t="s">
        <v>119</v>
      </c>
      <c r="C79" s="194"/>
      <c r="D79" s="173"/>
      <c r="E79" s="173">
        <f t="shared" si="14"/>
        <v>5000</v>
      </c>
      <c r="F79" s="174"/>
      <c r="G79" s="184">
        <v>500</v>
      </c>
      <c r="H79" s="184">
        <v>500</v>
      </c>
      <c r="I79" s="184">
        <v>500</v>
      </c>
      <c r="J79" s="184">
        <v>500</v>
      </c>
      <c r="K79" s="184">
        <v>500</v>
      </c>
      <c r="L79" s="184">
        <v>500</v>
      </c>
      <c r="M79" s="184">
        <v>500</v>
      </c>
      <c r="N79" s="184">
        <v>500</v>
      </c>
      <c r="O79" s="184">
        <v>500</v>
      </c>
      <c r="P79" s="184">
        <v>500</v>
      </c>
      <c r="Q79" s="174"/>
    </row>
    <row r="80" spans="1:17" hidden="1">
      <c r="A80" s="5">
        <f t="shared" si="15"/>
        <v>19</v>
      </c>
      <c r="B80" s="169" t="s">
        <v>119</v>
      </c>
      <c r="C80" s="194"/>
      <c r="D80" s="173"/>
      <c r="E80" s="173">
        <f t="shared" si="14"/>
        <v>5000</v>
      </c>
      <c r="F80" s="174"/>
      <c r="G80" s="184">
        <v>500</v>
      </c>
      <c r="H80" s="184">
        <v>500</v>
      </c>
      <c r="I80" s="184">
        <v>500</v>
      </c>
      <c r="J80" s="184">
        <v>500</v>
      </c>
      <c r="K80" s="184">
        <v>500</v>
      </c>
      <c r="L80" s="184">
        <v>500</v>
      </c>
      <c r="M80" s="184">
        <v>500</v>
      </c>
      <c r="N80" s="184">
        <v>500</v>
      </c>
      <c r="O80" s="184">
        <v>500</v>
      </c>
      <c r="P80" s="184">
        <v>500</v>
      </c>
      <c r="Q80" s="174"/>
    </row>
    <row r="81" spans="1:17" hidden="1">
      <c r="A81" s="5">
        <f t="shared" si="15"/>
        <v>20</v>
      </c>
      <c r="B81" s="169" t="s">
        <v>119</v>
      </c>
      <c r="C81" s="194"/>
      <c r="D81" s="173"/>
      <c r="E81" s="173">
        <f t="shared" si="14"/>
        <v>5000</v>
      </c>
      <c r="F81" s="174"/>
      <c r="G81" s="184">
        <v>500</v>
      </c>
      <c r="H81" s="184">
        <v>500</v>
      </c>
      <c r="I81" s="184">
        <v>500</v>
      </c>
      <c r="J81" s="184">
        <v>500</v>
      </c>
      <c r="K81" s="184">
        <v>500</v>
      </c>
      <c r="L81" s="184">
        <v>500</v>
      </c>
      <c r="M81" s="184">
        <v>500</v>
      </c>
      <c r="N81" s="184">
        <v>500</v>
      </c>
      <c r="O81" s="184">
        <v>500</v>
      </c>
      <c r="P81" s="184">
        <v>500</v>
      </c>
      <c r="Q81" s="174"/>
    </row>
    <row r="82" spans="1:17" hidden="1">
      <c r="A82" s="5">
        <f t="shared" si="15"/>
        <v>21</v>
      </c>
      <c r="B82" s="169" t="s">
        <v>119</v>
      </c>
      <c r="C82" s="194"/>
      <c r="D82" s="173"/>
      <c r="E82" s="173">
        <f t="shared" si="14"/>
        <v>5000</v>
      </c>
      <c r="F82" s="174"/>
      <c r="G82" s="184">
        <v>500</v>
      </c>
      <c r="H82" s="184">
        <v>500</v>
      </c>
      <c r="I82" s="184">
        <v>500</v>
      </c>
      <c r="J82" s="184">
        <v>500</v>
      </c>
      <c r="K82" s="184">
        <v>500</v>
      </c>
      <c r="L82" s="184">
        <v>500</v>
      </c>
      <c r="M82" s="184">
        <v>500</v>
      </c>
      <c r="N82" s="184">
        <v>500</v>
      </c>
      <c r="O82" s="184">
        <v>500</v>
      </c>
      <c r="P82" s="184">
        <v>500</v>
      </c>
      <c r="Q82" s="174"/>
    </row>
    <row r="83" spans="1:17" hidden="1">
      <c r="A83" s="5">
        <f t="shared" si="15"/>
        <v>22</v>
      </c>
      <c r="B83" s="169" t="s">
        <v>119</v>
      </c>
      <c r="C83" s="194"/>
      <c r="D83" s="173"/>
      <c r="E83" s="173">
        <f t="shared" si="14"/>
        <v>5000</v>
      </c>
      <c r="F83" s="174"/>
      <c r="G83" s="184">
        <v>500</v>
      </c>
      <c r="H83" s="184">
        <v>500</v>
      </c>
      <c r="I83" s="184">
        <v>500</v>
      </c>
      <c r="J83" s="184">
        <v>500</v>
      </c>
      <c r="K83" s="184">
        <v>500</v>
      </c>
      <c r="L83" s="184">
        <v>500</v>
      </c>
      <c r="M83" s="184">
        <v>500</v>
      </c>
      <c r="N83" s="184">
        <v>500</v>
      </c>
      <c r="O83" s="184">
        <v>500</v>
      </c>
      <c r="P83" s="184">
        <v>500</v>
      </c>
      <c r="Q83" s="174"/>
    </row>
    <row r="84" spans="1:17" hidden="1">
      <c r="A84" s="5">
        <f t="shared" si="15"/>
        <v>23</v>
      </c>
      <c r="B84" s="169" t="s">
        <v>119</v>
      </c>
      <c r="C84" s="194"/>
      <c r="D84" s="173"/>
      <c r="E84" s="173">
        <f t="shared" si="14"/>
        <v>5000</v>
      </c>
      <c r="F84" s="174"/>
      <c r="G84" s="184">
        <v>500</v>
      </c>
      <c r="H84" s="184">
        <v>500</v>
      </c>
      <c r="I84" s="184">
        <v>500</v>
      </c>
      <c r="J84" s="184">
        <v>500</v>
      </c>
      <c r="K84" s="184">
        <v>500</v>
      </c>
      <c r="L84" s="184">
        <v>500</v>
      </c>
      <c r="M84" s="184">
        <v>500</v>
      </c>
      <c r="N84" s="184">
        <v>500</v>
      </c>
      <c r="O84" s="184">
        <v>500</v>
      </c>
      <c r="P84" s="184">
        <v>500</v>
      </c>
      <c r="Q84" s="174"/>
    </row>
    <row r="85" spans="1:17" hidden="1">
      <c r="A85" s="5">
        <f t="shared" si="15"/>
        <v>24</v>
      </c>
      <c r="B85" s="169" t="s">
        <v>119</v>
      </c>
      <c r="C85" s="194"/>
      <c r="D85" s="173"/>
      <c r="E85" s="173">
        <f t="shared" si="14"/>
        <v>5000</v>
      </c>
      <c r="F85" s="174"/>
      <c r="G85" s="184">
        <v>500</v>
      </c>
      <c r="H85" s="184">
        <v>500</v>
      </c>
      <c r="I85" s="184">
        <v>500</v>
      </c>
      <c r="J85" s="184">
        <v>500</v>
      </c>
      <c r="K85" s="184">
        <v>500</v>
      </c>
      <c r="L85" s="184">
        <v>500</v>
      </c>
      <c r="M85" s="184">
        <v>500</v>
      </c>
      <c r="N85" s="184">
        <v>500</v>
      </c>
      <c r="O85" s="184">
        <v>500</v>
      </c>
      <c r="P85" s="184">
        <v>500</v>
      </c>
      <c r="Q85" s="174"/>
    </row>
    <row r="86" spans="1:17" hidden="1">
      <c r="A86" s="5">
        <f t="shared" si="15"/>
        <v>25</v>
      </c>
      <c r="B86" s="169" t="s">
        <v>119</v>
      </c>
      <c r="C86" s="194"/>
      <c r="D86" s="173"/>
      <c r="E86" s="173">
        <f t="shared" si="14"/>
        <v>5000</v>
      </c>
      <c r="F86" s="174"/>
      <c r="G86" s="184">
        <v>500</v>
      </c>
      <c r="H86" s="184">
        <v>500</v>
      </c>
      <c r="I86" s="184">
        <v>500</v>
      </c>
      <c r="J86" s="184">
        <v>500</v>
      </c>
      <c r="K86" s="184">
        <v>500</v>
      </c>
      <c r="L86" s="184">
        <v>500</v>
      </c>
      <c r="M86" s="184">
        <v>500</v>
      </c>
      <c r="N86" s="184">
        <v>500</v>
      </c>
      <c r="O86" s="184">
        <v>500</v>
      </c>
      <c r="P86" s="184">
        <v>500</v>
      </c>
      <c r="Q86" s="174"/>
    </row>
    <row r="87" spans="1:17" hidden="1">
      <c r="A87" s="5">
        <f t="shared" si="15"/>
        <v>26</v>
      </c>
      <c r="B87" s="169" t="s">
        <v>119</v>
      </c>
      <c r="C87" s="194"/>
      <c r="D87" s="173"/>
      <c r="E87" s="173">
        <f t="shared" si="14"/>
        <v>5000</v>
      </c>
      <c r="F87" s="174"/>
      <c r="G87" s="184">
        <v>500</v>
      </c>
      <c r="H87" s="184">
        <v>500</v>
      </c>
      <c r="I87" s="184">
        <v>500</v>
      </c>
      <c r="J87" s="184">
        <v>500</v>
      </c>
      <c r="K87" s="184">
        <v>500</v>
      </c>
      <c r="L87" s="184">
        <v>500</v>
      </c>
      <c r="M87" s="184">
        <v>500</v>
      </c>
      <c r="N87" s="184">
        <v>500</v>
      </c>
      <c r="O87" s="184">
        <v>500</v>
      </c>
      <c r="P87" s="184">
        <v>500</v>
      </c>
      <c r="Q87" s="174"/>
    </row>
    <row r="88" spans="1:17" hidden="1">
      <c r="A88" s="5">
        <f t="shared" si="15"/>
        <v>27</v>
      </c>
      <c r="B88" s="169" t="s">
        <v>119</v>
      </c>
      <c r="C88" s="194"/>
      <c r="D88" s="173"/>
      <c r="E88" s="173">
        <f t="shared" si="14"/>
        <v>5000</v>
      </c>
      <c r="F88" s="174"/>
      <c r="G88" s="184">
        <v>500</v>
      </c>
      <c r="H88" s="184">
        <v>500</v>
      </c>
      <c r="I88" s="184">
        <v>500</v>
      </c>
      <c r="J88" s="184">
        <v>500</v>
      </c>
      <c r="K88" s="184">
        <v>500</v>
      </c>
      <c r="L88" s="184">
        <v>500</v>
      </c>
      <c r="M88" s="184">
        <v>500</v>
      </c>
      <c r="N88" s="184">
        <v>500</v>
      </c>
      <c r="O88" s="184">
        <v>500</v>
      </c>
      <c r="P88" s="184">
        <v>500</v>
      </c>
      <c r="Q88" s="174"/>
    </row>
    <row r="89" spans="1:17" hidden="1">
      <c r="A89" s="5">
        <f t="shared" si="15"/>
        <v>28</v>
      </c>
      <c r="B89" s="169" t="s">
        <v>119</v>
      </c>
      <c r="C89" s="194"/>
      <c r="D89" s="173"/>
      <c r="E89" s="173">
        <f t="shared" si="14"/>
        <v>5000</v>
      </c>
      <c r="F89" s="174"/>
      <c r="G89" s="184">
        <v>500</v>
      </c>
      <c r="H89" s="184">
        <v>500</v>
      </c>
      <c r="I89" s="184">
        <v>500</v>
      </c>
      <c r="J89" s="184">
        <v>500</v>
      </c>
      <c r="K89" s="184">
        <v>500</v>
      </c>
      <c r="L89" s="184">
        <v>500</v>
      </c>
      <c r="M89" s="184">
        <v>500</v>
      </c>
      <c r="N89" s="184">
        <v>500</v>
      </c>
      <c r="O89" s="184">
        <v>500</v>
      </c>
      <c r="P89" s="184">
        <v>500</v>
      </c>
      <c r="Q89" s="174"/>
    </row>
    <row r="90" spans="1:17" hidden="1">
      <c r="A90" s="5">
        <f t="shared" si="15"/>
        <v>29</v>
      </c>
      <c r="B90" s="169" t="s">
        <v>119</v>
      </c>
      <c r="C90" s="194"/>
      <c r="D90" s="173"/>
      <c r="E90" s="173">
        <f t="shared" si="14"/>
        <v>5000</v>
      </c>
      <c r="F90" s="174"/>
      <c r="G90" s="184">
        <v>500</v>
      </c>
      <c r="H90" s="184">
        <v>500</v>
      </c>
      <c r="I90" s="184">
        <v>500</v>
      </c>
      <c r="J90" s="184">
        <v>500</v>
      </c>
      <c r="K90" s="184">
        <v>500</v>
      </c>
      <c r="L90" s="184">
        <v>500</v>
      </c>
      <c r="M90" s="184">
        <v>500</v>
      </c>
      <c r="N90" s="184">
        <v>500</v>
      </c>
      <c r="O90" s="184">
        <v>500</v>
      </c>
      <c r="P90" s="184">
        <v>500</v>
      </c>
      <c r="Q90" s="174"/>
    </row>
    <row r="91" spans="1:17" hidden="1">
      <c r="A91" s="5">
        <f t="shared" si="15"/>
        <v>30</v>
      </c>
      <c r="B91" s="169" t="s">
        <v>119</v>
      </c>
      <c r="C91" s="194"/>
      <c r="D91" s="173"/>
      <c r="E91" s="173">
        <f t="shared" si="14"/>
        <v>5000</v>
      </c>
      <c r="F91" s="174"/>
      <c r="G91" s="184">
        <v>500</v>
      </c>
      <c r="H91" s="184">
        <v>500</v>
      </c>
      <c r="I91" s="184">
        <v>500</v>
      </c>
      <c r="J91" s="184">
        <v>500</v>
      </c>
      <c r="K91" s="184">
        <v>500</v>
      </c>
      <c r="L91" s="184">
        <v>500</v>
      </c>
      <c r="M91" s="184">
        <v>500</v>
      </c>
      <c r="N91" s="184">
        <v>500</v>
      </c>
      <c r="O91" s="184">
        <v>500</v>
      </c>
      <c r="P91" s="184">
        <v>500</v>
      </c>
      <c r="Q91" s="174"/>
    </row>
    <row r="92" spans="1:17" hidden="1">
      <c r="A92" s="5">
        <f t="shared" si="15"/>
        <v>31</v>
      </c>
      <c r="B92" s="169" t="s">
        <v>119</v>
      </c>
      <c r="C92" s="194"/>
      <c r="D92" s="173"/>
      <c r="E92" s="173">
        <f t="shared" si="14"/>
        <v>5000</v>
      </c>
      <c r="F92" s="174"/>
      <c r="G92" s="184">
        <v>500</v>
      </c>
      <c r="H92" s="184">
        <v>500</v>
      </c>
      <c r="I92" s="184">
        <v>500</v>
      </c>
      <c r="J92" s="184">
        <v>500</v>
      </c>
      <c r="K92" s="184">
        <v>500</v>
      </c>
      <c r="L92" s="184">
        <v>500</v>
      </c>
      <c r="M92" s="184">
        <v>500</v>
      </c>
      <c r="N92" s="184">
        <v>500</v>
      </c>
      <c r="O92" s="184">
        <v>500</v>
      </c>
      <c r="P92" s="184">
        <v>500</v>
      </c>
      <c r="Q92" s="174"/>
    </row>
    <row r="93" spans="1:17" ht="11.25" hidden="1" customHeight="1">
      <c r="A93" s="5">
        <f t="shared" si="15"/>
        <v>32</v>
      </c>
      <c r="B93" s="169" t="s">
        <v>119</v>
      </c>
      <c r="C93" s="194"/>
      <c r="D93" s="173"/>
      <c r="E93" s="173">
        <f t="shared" si="14"/>
        <v>5000</v>
      </c>
      <c r="F93" s="174"/>
      <c r="G93" s="184">
        <v>500</v>
      </c>
      <c r="H93" s="184">
        <v>500</v>
      </c>
      <c r="I93" s="184">
        <v>500</v>
      </c>
      <c r="J93" s="184">
        <v>500</v>
      </c>
      <c r="K93" s="184">
        <v>500</v>
      </c>
      <c r="L93" s="184">
        <v>500</v>
      </c>
      <c r="M93" s="184">
        <v>500</v>
      </c>
      <c r="N93" s="184">
        <v>500</v>
      </c>
      <c r="O93" s="184">
        <v>500</v>
      </c>
      <c r="P93" s="184">
        <v>500</v>
      </c>
      <c r="Q93" s="174"/>
    </row>
    <row r="94" spans="1:17" hidden="1">
      <c r="A94" s="5">
        <f t="shared" si="15"/>
        <v>33</v>
      </c>
      <c r="B94" s="169" t="s">
        <v>119</v>
      </c>
      <c r="C94" s="194"/>
      <c r="D94" s="173"/>
      <c r="E94" s="173">
        <f t="shared" ref="E94:E121" si="17">SUM(F94:Q94)</f>
        <v>5000</v>
      </c>
      <c r="F94" s="174"/>
      <c r="G94" s="184">
        <v>500</v>
      </c>
      <c r="H94" s="184">
        <v>500</v>
      </c>
      <c r="I94" s="184">
        <v>500</v>
      </c>
      <c r="J94" s="184">
        <v>500</v>
      </c>
      <c r="K94" s="184">
        <v>500</v>
      </c>
      <c r="L94" s="184">
        <v>500</v>
      </c>
      <c r="M94" s="184">
        <v>500</v>
      </c>
      <c r="N94" s="184">
        <v>500</v>
      </c>
      <c r="O94" s="184">
        <v>500</v>
      </c>
      <c r="P94" s="184">
        <v>500</v>
      </c>
      <c r="Q94" s="174"/>
    </row>
    <row r="95" spans="1:17" hidden="1">
      <c r="A95" s="5">
        <f t="shared" ref="A95:A121" si="18">A94+1</f>
        <v>34</v>
      </c>
      <c r="B95" s="169" t="s">
        <v>119</v>
      </c>
      <c r="C95" s="194"/>
      <c r="D95" s="173"/>
      <c r="E95" s="173">
        <f t="shared" si="17"/>
        <v>5000</v>
      </c>
      <c r="F95" s="174"/>
      <c r="G95" s="184">
        <v>500</v>
      </c>
      <c r="H95" s="184">
        <v>500</v>
      </c>
      <c r="I95" s="184">
        <v>500</v>
      </c>
      <c r="J95" s="184">
        <v>500</v>
      </c>
      <c r="K95" s="184">
        <v>500</v>
      </c>
      <c r="L95" s="184">
        <v>500</v>
      </c>
      <c r="M95" s="184">
        <v>500</v>
      </c>
      <c r="N95" s="184">
        <v>500</v>
      </c>
      <c r="O95" s="184">
        <v>500</v>
      </c>
      <c r="P95" s="184">
        <v>500</v>
      </c>
      <c r="Q95" s="174"/>
    </row>
    <row r="96" spans="1:17" hidden="1">
      <c r="A96" s="5">
        <f t="shared" si="18"/>
        <v>35</v>
      </c>
      <c r="B96" s="169" t="s">
        <v>119</v>
      </c>
      <c r="C96" s="194"/>
      <c r="D96" s="173"/>
      <c r="E96" s="173">
        <f t="shared" si="17"/>
        <v>5000</v>
      </c>
      <c r="F96" s="174"/>
      <c r="G96" s="184">
        <v>500</v>
      </c>
      <c r="H96" s="184">
        <v>500</v>
      </c>
      <c r="I96" s="184">
        <v>500</v>
      </c>
      <c r="J96" s="184">
        <v>500</v>
      </c>
      <c r="K96" s="184">
        <v>500</v>
      </c>
      <c r="L96" s="184">
        <v>500</v>
      </c>
      <c r="M96" s="184">
        <v>500</v>
      </c>
      <c r="N96" s="184">
        <v>500</v>
      </c>
      <c r="O96" s="184">
        <v>500</v>
      </c>
      <c r="P96" s="184">
        <v>500</v>
      </c>
      <c r="Q96" s="174"/>
    </row>
    <row r="97" spans="1:17" hidden="1">
      <c r="A97" s="5">
        <f t="shared" si="18"/>
        <v>36</v>
      </c>
      <c r="B97" s="169" t="s">
        <v>119</v>
      </c>
      <c r="C97" s="194"/>
      <c r="D97" s="173"/>
      <c r="E97" s="173">
        <f t="shared" si="17"/>
        <v>5000</v>
      </c>
      <c r="F97" s="174"/>
      <c r="G97" s="184">
        <v>500</v>
      </c>
      <c r="H97" s="184">
        <v>500</v>
      </c>
      <c r="I97" s="184">
        <v>500</v>
      </c>
      <c r="J97" s="184">
        <v>500</v>
      </c>
      <c r="K97" s="184">
        <v>500</v>
      </c>
      <c r="L97" s="184">
        <v>500</v>
      </c>
      <c r="M97" s="184">
        <v>500</v>
      </c>
      <c r="N97" s="184">
        <v>500</v>
      </c>
      <c r="O97" s="184">
        <v>500</v>
      </c>
      <c r="P97" s="184">
        <v>500</v>
      </c>
      <c r="Q97" s="174"/>
    </row>
    <row r="98" spans="1:17" hidden="1">
      <c r="A98" s="5">
        <f t="shared" si="18"/>
        <v>37</v>
      </c>
      <c r="B98" s="169" t="s">
        <v>119</v>
      </c>
      <c r="C98" s="194"/>
      <c r="D98" s="173"/>
      <c r="E98" s="173">
        <f t="shared" si="17"/>
        <v>5000</v>
      </c>
      <c r="F98" s="174"/>
      <c r="G98" s="184">
        <v>500</v>
      </c>
      <c r="H98" s="184">
        <v>500</v>
      </c>
      <c r="I98" s="184">
        <v>500</v>
      </c>
      <c r="J98" s="184">
        <v>500</v>
      </c>
      <c r="K98" s="184">
        <v>500</v>
      </c>
      <c r="L98" s="184">
        <v>500</v>
      </c>
      <c r="M98" s="184">
        <v>500</v>
      </c>
      <c r="N98" s="184">
        <v>500</v>
      </c>
      <c r="O98" s="184">
        <v>500</v>
      </c>
      <c r="P98" s="184">
        <v>500</v>
      </c>
      <c r="Q98" s="174"/>
    </row>
    <row r="99" spans="1:17" hidden="1">
      <c r="A99" s="5">
        <f t="shared" si="18"/>
        <v>38</v>
      </c>
      <c r="B99" s="169" t="s">
        <v>119</v>
      </c>
      <c r="C99" s="194"/>
      <c r="D99" s="173"/>
      <c r="E99" s="173">
        <f t="shared" si="17"/>
        <v>5000</v>
      </c>
      <c r="F99" s="174"/>
      <c r="G99" s="184">
        <v>500</v>
      </c>
      <c r="H99" s="184">
        <v>500</v>
      </c>
      <c r="I99" s="184">
        <v>500</v>
      </c>
      <c r="J99" s="184">
        <v>500</v>
      </c>
      <c r="K99" s="184">
        <v>500</v>
      </c>
      <c r="L99" s="184">
        <v>500</v>
      </c>
      <c r="M99" s="184">
        <v>500</v>
      </c>
      <c r="N99" s="184">
        <v>500</v>
      </c>
      <c r="O99" s="184">
        <v>500</v>
      </c>
      <c r="P99" s="184">
        <v>500</v>
      </c>
      <c r="Q99" s="174"/>
    </row>
    <row r="100" spans="1:17" hidden="1">
      <c r="A100" s="5">
        <f t="shared" si="18"/>
        <v>39</v>
      </c>
      <c r="B100" s="169" t="s">
        <v>119</v>
      </c>
      <c r="C100" s="194"/>
      <c r="D100" s="173"/>
      <c r="E100" s="173">
        <f t="shared" si="17"/>
        <v>5000</v>
      </c>
      <c r="F100" s="174"/>
      <c r="G100" s="184">
        <v>500</v>
      </c>
      <c r="H100" s="184">
        <v>500</v>
      </c>
      <c r="I100" s="184">
        <v>500</v>
      </c>
      <c r="J100" s="184">
        <v>500</v>
      </c>
      <c r="K100" s="184">
        <v>500</v>
      </c>
      <c r="L100" s="184">
        <v>500</v>
      </c>
      <c r="M100" s="184">
        <v>500</v>
      </c>
      <c r="N100" s="184">
        <v>500</v>
      </c>
      <c r="O100" s="184">
        <v>500</v>
      </c>
      <c r="P100" s="184">
        <v>500</v>
      </c>
      <c r="Q100" s="174"/>
    </row>
    <row r="101" spans="1:17" hidden="1">
      <c r="A101" s="5">
        <f t="shared" si="18"/>
        <v>40</v>
      </c>
      <c r="B101" s="169" t="s">
        <v>119</v>
      </c>
      <c r="C101" s="194"/>
      <c r="D101" s="173"/>
      <c r="E101" s="173">
        <f t="shared" si="17"/>
        <v>5000</v>
      </c>
      <c r="F101" s="174"/>
      <c r="G101" s="184">
        <v>500</v>
      </c>
      <c r="H101" s="184">
        <v>500</v>
      </c>
      <c r="I101" s="184">
        <v>500</v>
      </c>
      <c r="J101" s="184">
        <v>500</v>
      </c>
      <c r="K101" s="184">
        <v>500</v>
      </c>
      <c r="L101" s="184">
        <v>500</v>
      </c>
      <c r="M101" s="184">
        <v>500</v>
      </c>
      <c r="N101" s="184">
        <v>500</v>
      </c>
      <c r="O101" s="184">
        <v>500</v>
      </c>
      <c r="P101" s="184">
        <v>500</v>
      </c>
      <c r="Q101" s="174"/>
    </row>
    <row r="102" spans="1:17" hidden="1">
      <c r="A102" s="5">
        <f t="shared" si="18"/>
        <v>41</v>
      </c>
      <c r="B102" s="169" t="s">
        <v>119</v>
      </c>
      <c r="C102" s="194"/>
      <c r="D102" s="173"/>
      <c r="E102" s="173">
        <f t="shared" si="17"/>
        <v>5000</v>
      </c>
      <c r="F102" s="174"/>
      <c r="G102" s="184">
        <v>500</v>
      </c>
      <c r="H102" s="184">
        <v>500</v>
      </c>
      <c r="I102" s="184">
        <v>500</v>
      </c>
      <c r="J102" s="184">
        <v>500</v>
      </c>
      <c r="K102" s="184">
        <v>500</v>
      </c>
      <c r="L102" s="184">
        <v>500</v>
      </c>
      <c r="M102" s="184">
        <v>500</v>
      </c>
      <c r="N102" s="184">
        <v>500</v>
      </c>
      <c r="O102" s="184">
        <v>500</v>
      </c>
      <c r="P102" s="184">
        <v>500</v>
      </c>
      <c r="Q102" s="174"/>
    </row>
    <row r="103" spans="1:17" hidden="1">
      <c r="A103" s="5">
        <f t="shared" si="18"/>
        <v>42</v>
      </c>
      <c r="B103" s="169" t="s">
        <v>119</v>
      </c>
      <c r="C103" s="194"/>
      <c r="D103" s="173"/>
      <c r="E103" s="173">
        <f t="shared" si="17"/>
        <v>5000</v>
      </c>
      <c r="F103" s="174"/>
      <c r="G103" s="184">
        <v>500</v>
      </c>
      <c r="H103" s="184">
        <v>500</v>
      </c>
      <c r="I103" s="184">
        <v>500</v>
      </c>
      <c r="J103" s="184">
        <v>500</v>
      </c>
      <c r="K103" s="184">
        <v>500</v>
      </c>
      <c r="L103" s="184">
        <v>500</v>
      </c>
      <c r="M103" s="184">
        <v>500</v>
      </c>
      <c r="N103" s="184">
        <v>500</v>
      </c>
      <c r="O103" s="184">
        <v>500</v>
      </c>
      <c r="P103" s="184">
        <v>500</v>
      </c>
      <c r="Q103" s="174"/>
    </row>
    <row r="104" spans="1:17" hidden="1">
      <c r="A104" s="5">
        <f t="shared" si="18"/>
        <v>43</v>
      </c>
      <c r="B104" s="169" t="s">
        <v>119</v>
      </c>
      <c r="C104" s="194"/>
      <c r="D104" s="173"/>
      <c r="E104" s="173">
        <f t="shared" si="17"/>
        <v>5000</v>
      </c>
      <c r="F104" s="174"/>
      <c r="G104" s="184">
        <v>500</v>
      </c>
      <c r="H104" s="184">
        <v>500</v>
      </c>
      <c r="I104" s="184">
        <v>500</v>
      </c>
      <c r="J104" s="184">
        <v>500</v>
      </c>
      <c r="K104" s="184">
        <v>500</v>
      </c>
      <c r="L104" s="184">
        <v>500</v>
      </c>
      <c r="M104" s="184">
        <v>500</v>
      </c>
      <c r="N104" s="184">
        <v>500</v>
      </c>
      <c r="O104" s="184">
        <v>500</v>
      </c>
      <c r="P104" s="184">
        <v>500</v>
      </c>
      <c r="Q104" s="174"/>
    </row>
    <row r="105" spans="1:17" hidden="1">
      <c r="A105" s="5">
        <f t="shared" si="18"/>
        <v>44</v>
      </c>
      <c r="B105" s="169" t="s">
        <v>119</v>
      </c>
      <c r="C105" s="194"/>
      <c r="D105" s="173"/>
      <c r="E105" s="173">
        <f t="shared" si="17"/>
        <v>5000</v>
      </c>
      <c r="F105" s="174"/>
      <c r="G105" s="184">
        <v>500</v>
      </c>
      <c r="H105" s="184">
        <v>500</v>
      </c>
      <c r="I105" s="184">
        <v>500</v>
      </c>
      <c r="J105" s="184">
        <v>500</v>
      </c>
      <c r="K105" s="184">
        <v>500</v>
      </c>
      <c r="L105" s="184">
        <v>500</v>
      </c>
      <c r="M105" s="184">
        <v>500</v>
      </c>
      <c r="N105" s="184">
        <v>500</v>
      </c>
      <c r="O105" s="184">
        <v>500</v>
      </c>
      <c r="P105" s="184">
        <v>500</v>
      </c>
      <c r="Q105" s="174"/>
    </row>
    <row r="106" spans="1:17" hidden="1">
      <c r="A106" s="5">
        <f t="shared" si="18"/>
        <v>45</v>
      </c>
      <c r="B106" s="169" t="s">
        <v>119</v>
      </c>
      <c r="C106" s="194"/>
      <c r="D106" s="173"/>
      <c r="E106" s="173">
        <f t="shared" si="17"/>
        <v>5000</v>
      </c>
      <c r="F106" s="174"/>
      <c r="G106" s="184">
        <v>500</v>
      </c>
      <c r="H106" s="184">
        <v>500</v>
      </c>
      <c r="I106" s="184">
        <v>500</v>
      </c>
      <c r="J106" s="184">
        <v>500</v>
      </c>
      <c r="K106" s="184">
        <v>500</v>
      </c>
      <c r="L106" s="184">
        <v>500</v>
      </c>
      <c r="M106" s="184">
        <v>500</v>
      </c>
      <c r="N106" s="184">
        <v>500</v>
      </c>
      <c r="O106" s="184">
        <v>500</v>
      </c>
      <c r="P106" s="184">
        <v>500</v>
      </c>
      <c r="Q106" s="174"/>
    </row>
    <row r="107" spans="1:17" hidden="1">
      <c r="A107" s="5">
        <f t="shared" si="18"/>
        <v>46</v>
      </c>
      <c r="B107" s="169" t="s">
        <v>119</v>
      </c>
      <c r="C107" s="194"/>
      <c r="D107" s="173"/>
      <c r="E107" s="173">
        <f t="shared" si="17"/>
        <v>5000</v>
      </c>
      <c r="F107" s="174"/>
      <c r="G107" s="184">
        <v>500</v>
      </c>
      <c r="H107" s="184">
        <v>500</v>
      </c>
      <c r="I107" s="184">
        <v>500</v>
      </c>
      <c r="J107" s="184">
        <v>500</v>
      </c>
      <c r="K107" s="184">
        <v>500</v>
      </c>
      <c r="L107" s="184">
        <v>500</v>
      </c>
      <c r="M107" s="184">
        <v>500</v>
      </c>
      <c r="N107" s="184">
        <v>500</v>
      </c>
      <c r="O107" s="184">
        <v>500</v>
      </c>
      <c r="P107" s="184">
        <v>500</v>
      </c>
      <c r="Q107" s="174"/>
    </row>
    <row r="108" spans="1:17" hidden="1">
      <c r="A108" s="5">
        <f t="shared" si="18"/>
        <v>47</v>
      </c>
      <c r="B108" s="169" t="s">
        <v>119</v>
      </c>
      <c r="C108" s="194"/>
      <c r="D108" s="173"/>
      <c r="E108" s="173">
        <f t="shared" si="17"/>
        <v>5000</v>
      </c>
      <c r="F108" s="174"/>
      <c r="G108" s="184">
        <v>500</v>
      </c>
      <c r="H108" s="184">
        <v>500</v>
      </c>
      <c r="I108" s="184">
        <v>500</v>
      </c>
      <c r="J108" s="184">
        <v>500</v>
      </c>
      <c r="K108" s="184">
        <v>500</v>
      </c>
      <c r="L108" s="184">
        <v>500</v>
      </c>
      <c r="M108" s="184">
        <v>500</v>
      </c>
      <c r="N108" s="184">
        <v>500</v>
      </c>
      <c r="O108" s="184">
        <v>500</v>
      </c>
      <c r="P108" s="184">
        <v>500</v>
      </c>
      <c r="Q108" s="174"/>
    </row>
    <row r="109" spans="1:17" hidden="1">
      <c r="A109" s="5">
        <f t="shared" si="18"/>
        <v>48</v>
      </c>
      <c r="B109" s="169" t="s">
        <v>119</v>
      </c>
      <c r="C109" s="194"/>
      <c r="D109" s="173"/>
      <c r="E109" s="173">
        <f t="shared" si="17"/>
        <v>5000</v>
      </c>
      <c r="F109" s="174"/>
      <c r="G109" s="184">
        <v>500</v>
      </c>
      <c r="H109" s="184">
        <v>500</v>
      </c>
      <c r="I109" s="184">
        <v>500</v>
      </c>
      <c r="J109" s="184">
        <v>500</v>
      </c>
      <c r="K109" s="184">
        <v>500</v>
      </c>
      <c r="L109" s="184">
        <v>500</v>
      </c>
      <c r="M109" s="184">
        <v>500</v>
      </c>
      <c r="N109" s="184">
        <v>500</v>
      </c>
      <c r="O109" s="184">
        <v>500</v>
      </c>
      <c r="P109" s="184">
        <v>500</v>
      </c>
      <c r="Q109" s="174"/>
    </row>
    <row r="110" spans="1:17" hidden="1">
      <c r="A110" s="5">
        <f t="shared" si="18"/>
        <v>49</v>
      </c>
      <c r="B110" s="169" t="s">
        <v>119</v>
      </c>
      <c r="C110" s="194"/>
      <c r="D110" s="173"/>
      <c r="E110" s="173">
        <f t="shared" si="17"/>
        <v>5000</v>
      </c>
      <c r="F110" s="174"/>
      <c r="G110" s="184">
        <v>500</v>
      </c>
      <c r="H110" s="184">
        <v>500</v>
      </c>
      <c r="I110" s="184">
        <v>500</v>
      </c>
      <c r="J110" s="184">
        <v>500</v>
      </c>
      <c r="K110" s="184">
        <v>500</v>
      </c>
      <c r="L110" s="184">
        <v>500</v>
      </c>
      <c r="M110" s="184">
        <v>500</v>
      </c>
      <c r="N110" s="184">
        <v>500</v>
      </c>
      <c r="O110" s="184">
        <v>500</v>
      </c>
      <c r="P110" s="184">
        <v>500</v>
      </c>
      <c r="Q110" s="174"/>
    </row>
    <row r="111" spans="1:17" hidden="1">
      <c r="A111" s="5">
        <f t="shared" si="18"/>
        <v>50</v>
      </c>
      <c r="B111" s="169" t="s">
        <v>119</v>
      </c>
      <c r="C111" s="194"/>
      <c r="D111" s="173"/>
      <c r="E111" s="173">
        <f t="shared" si="17"/>
        <v>5000</v>
      </c>
      <c r="F111" s="174"/>
      <c r="G111" s="184">
        <v>500</v>
      </c>
      <c r="H111" s="184">
        <v>500</v>
      </c>
      <c r="I111" s="184">
        <v>500</v>
      </c>
      <c r="J111" s="184">
        <v>500</v>
      </c>
      <c r="K111" s="184">
        <v>500</v>
      </c>
      <c r="L111" s="184">
        <v>500</v>
      </c>
      <c r="M111" s="184">
        <v>500</v>
      </c>
      <c r="N111" s="184">
        <v>500</v>
      </c>
      <c r="O111" s="184">
        <v>500</v>
      </c>
      <c r="P111" s="184">
        <v>500</v>
      </c>
      <c r="Q111" s="174"/>
    </row>
    <row r="112" spans="1:17" hidden="1">
      <c r="A112" s="5">
        <f t="shared" si="18"/>
        <v>51</v>
      </c>
      <c r="B112" s="169" t="s">
        <v>119</v>
      </c>
      <c r="C112" s="194"/>
      <c r="D112" s="173"/>
      <c r="E112" s="173">
        <f t="shared" si="17"/>
        <v>5000</v>
      </c>
      <c r="F112" s="174"/>
      <c r="G112" s="184">
        <v>500</v>
      </c>
      <c r="H112" s="184">
        <v>500</v>
      </c>
      <c r="I112" s="184">
        <v>500</v>
      </c>
      <c r="J112" s="184">
        <v>500</v>
      </c>
      <c r="K112" s="184">
        <v>500</v>
      </c>
      <c r="L112" s="184">
        <v>500</v>
      </c>
      <c r="M112" s="184">
        <v>500</v>
      </c>
      <c r="N112" s="184">
        <v>500</v>
      </c>
      <c r="O112" s="184">
        <v>500</v>
      </c>
      <c r="P112" s="184">
        <v>500</v>
      </c>
      <c r="Q112" s="174"/>
    </row>
    <row r="113" spans="1:18" hidden="1">
      <c r="A113" s="5">
        <f t="shared" si="18"/>
        <v>52</v>
      </c>
      <c r="B113" s="169" t="s">
        <v>119</v>
      </c>
      <c r="C113" s="194"/>
      <c r="D113" s="173"/>
      <c r="E113" s="173">
        <f t="shared" si="17"/>
        <v>5000</v>
      </c>
      <c r="F113" s="174"/>
      <c r="G113" s="184">
        <v>500</v>
      </c>
      <c r="H113" s="184">
        <v>500</v>
      </c>
      <c r="I113" s="184">
        <v>500</v>
      </c>
      <c r="J113" s="184">
        <v>500</v>
      </c>
      <c r="K113" s="184">
        <v>500</v>
      </c>
      <c r="L113" s="184">
        <v>500</v>
      </c>
      <c r="M113" s="184">
        <v>500</v>
      </c>
      <c r="N113" s="184">
        <v>500</v>
      </c>
      <c r="O113" s="184">
        <v>500</v>
      </c>
      <c r="P113" s="184">
        <v>500</v>
      </c>
      <c r="Q113" s="174"/>
    </row>
    <row r="114" spans="1:18" hidden="1">
      <c r="A114" s="5">
        <f t="shared" si="18"/>
        <v>53</v>
      </c>
      <c r="B114" s="169" t="s">
        <v>119</v>
      </c>
      <c r="C114" s="194"/>
      <c r="D114" s="173"/>
      <c r="E114" s="173">
        <f t="shared" si="17"/>
        <v>5000</v>
      </c>
      <c r="F114" s="174"/>
      <c r="G114" s="184">
        <v>500</v>
      </c>
      <c r="H114" s="184">
        <v>500</v>
      </c>
      <c r="I114" s="184">
        <v>500</v>
      </c>
      <c r="J114" s="184">
        <v>500</v>
      </c>
      <c r="K114" s="184">
        <v>500</v>
      </c>
      <c r="L114" s="184">
        <v>500</v>
      </c>
      <c r="M114" s="184">
        <v>500</v>
      </c>
      <c r="N114" s="184">
        <v>500</v>
      </c>
      <c r="O114" s="184">
        <v>500</v>
      </c>
      <c r="P114" s="184">
        <v>500</v>
      </c>
      <c r="Q114" s="174"/>
    </row>
    <row r="115" spans="1:18" hidden="1">
      <c r="A115" s="5">
        <f t="shared" si="18"/>
        <v>54</v>
      </c>
      <c r="B115" s="169" t="s">
        <v>119</v>
      </c>
      <c r="C115" s="194"/>
      <c r="D115" s="173"/>
      <c r="E115" s="173">
        <f t="shared" si="17"/>
        <v>5000</v>
      </c>
      <c r="F115" s="174"/>
      <c r="G115" s="184">
        <v>500</v>
      </c>
      <c r="H115" s="184">
        <v>500</v>
      </c>
      <c r="I115" s="184">
        <v>500</v>
      </c>
      <c r="J115" s="184">
        <v>500</v>
      </c>
      <c r="K115" s="184">
        <v>500</v>
      </c>
      <c r="L115" s="184">
        <v>500</v>
      </c>
      <c r="M115" s="184">
        <v>500</v>
      </c>
      <c r="N115" s="184">
        <v>500</v>
      </c>
      <c r="O115" s="184">
        <v>500</v>
      </c>
      <c r="P115" s="184">
        <v>500</v>
      </c>
      <c r="Q115" s="174"/>
    </row>
    <row r="116" spans="1:18" hidden="1">
      <c r="A116" s="5">
        <f t="shared" si="18"/>
        <v>55</v>
      </c>
      <c r="B116" s="169" t="s">
        <v>119</v>
      </c>
      <c r="C116" s="194"/>
      <c r="D116" s="173"/>
      <c r="E116" s="173">
        <f t="shared" si="17"/>
        <v>5000</v>
      </c>
      <c r="F116" s="174"/>
      <c r="G116" s="184">
        <v>500</v>
      </c>
      <c r="H116" s="184">
        <v>500</v>
      </c>
      <c r="I116" s="184">
        <v>500</v>
      </c>
      <c r="J116" s="184">
        <v>500</v>
      </c>
      <c r="K116" s="184">
        <v>500</v>
      </c>
      <c r="L116" s="184">
        <v>500</v>
      </c>
      <c r="M116" s="184">
        <v>500</v>
      </c>
      <c r="N116" s="184">
        <v>500</v>
      </c>
      <c r="O116" s="184">
        <v>500</v>
      </c>
      <c r="P116" s="184">
        <v>500</v>
      </c>
      <c r="Q116" s="174"/>
    </row>
    <row r="117" spans="1:18" hidden="1">
      <c r="A117" s="5">
        <f t="shared" si="18"/>
        <v>56</v>
      </c>
      <c r="B117" s="169" t="s">
        <v>119</v>
      </c>
      <c r="C117" s="194"/>
      <c r="D117" s="173"/>
      <c r="E117" s="173">
        <f t="shared" si="17"/>
        <v>5000</v>
      </c>
      <c r="F117" s="174"/>
      <c r="G117" s="184">
        <v>500</v>
      </c>
      <c r="H117" s="184">
        <v>500</v>
      </c>
      <c r="I117" s="184">
        <v>500</v>
      </c>
      <c r="J117" s="184">
        <v>500</v>
      </c>
      <c r="K117" s="184">
        <v>500</v>
      </c>
      <c r="L117" s="184">
        <v>500</v>
      </c>
      <c r="M117" s="184">
        <v>500</v>
      </c>
      <c r="N117" s="184">
        <v>500</v>
      </c>
      <c r="O117" s="184">
        <v>500</v>
      </c>
      <c r="P117" s="184">
        <v>500</v>
      </c>
      <c r="Q117" s="174"/>
    </row>
    <row r="118" spans="1:18" hidden="1">
      <c r="A118" s="5">
        <f t="shared" si="18"/>
        <v>57</v>
      </c>
      <c r="B118" s="169" t="s">
        <v>119</v>
      </c>
      <c r="C118" s="194"/>
      <c r="D118" s="173"/>
      <c r="E118" s="173">
        <f t="shared" si="17"/>
        <v>5000</v>
      </c>
      <c r="F118" s="174"/>
      <c r="G118" s="184">
        <v>500</v>
      </c>
      <c r="H118" s="184">
        <v>500</v>
      </c>
      <c r="I118" s="184">
        <v>500</v>
      </c>
      <c r="J118" s="184">
        <v>500</v>
      </c>
      <c r="K118" s="184">
        <v>500</v>
      </c>
      <c r="L118" s="184">
        <v>500</v>
      </c>
      <c r="M118" s="184">
        <v>500</v>
      </c>
      <c r="N118" s="184">
        <v>500</v>
      </c>
      <c r="O118" s="184">
        <v>500</v>
      </c>
      <c r="P118" s="184">
        <v>500</v>
      </c>
      <c r="Q118" s="174"/>
    </row>
    <row r="119" spans="1:18" hidden="1">
      <c r="A119" s="5">
        <f t="shared" si="18"/>
        <v>58</v>
      </c>
      <c r="B119" s="169" t="s">
        <v>119</v>
      </c>
      <c r="C119" s="194"/>
      <c r="D119" s="173"/>
      <c r="E119" s="173">
        <f t="shared" si="17"/>
        <v>5000</v>
      </c>
      <c r="F119" s="174"/>
      <c r="G119" s="184">
        <v>500</v>
      </c>
      <c r="H119" s="184">
        <v>500</v>
      </c>
      <c r="I119" s="184">
        <v>500</v>
      </c>
      <c r="J119" s="184">
        <v>500</v>
      </c>
      <c r="K119" s="184">
        <v>500</v>
      </c>
      <c r="L119" s="184">
        <v>500</v>
      </c>
      <c r="M119" s="184">
        <v>500</v>
      </c>
      <c r="N119" s="184">
        <v>500</v>
      </c>
      <c r="O119" s="184">
        <v>500</v>
      </c>
      <c r="P119" s="184">
        <v>500</v>
      </c>
      <c r="Q119" s="174"/>
    </row>
    <row r="120" spans="1:18" hidden="1">
      <c r="A120" s="5">
        <f t="shared" si="18"/>
        <v>59</v>
      </c>
      <c r="B120" s="169" t="s">
        <v>119</v>
      </c>
      <c r="C120" s="194"/>
      <c r="D120" s="173"/>
      <c r="E120" s="173">
        <f t="shared" si="17"/>
        <v>5000</v>
      </c>
      <c r="F120" s="174"/>
      <c r="G120" s="184">
        <v>500</v>
      </c>
      <c r="H120" s="184">
        <v>500</v>
      </c>
      <c r="I120" s="184">
        <v>500</v>
      </c>
      <c r="J120" s="184">
        <v>500</v>
      </c>
      <c r="K120" s="184">
        <v>500</v>
      </c>
      <c r="L120" s="184">
        <v>500</v>
      </c>
      <c r="M120" s="184">
        <v>500</v>
      </c>
      <c r="N120" s="184">
        <v>500</v>
      </c>
      <c r="O120" s="184">
        <v>500</v>
      </c>
      <c r="P120" s="184">
        <v>500</v>
      </c>
      <c r="Q120" s="174"/>
    </row>
    <row r="121" spans="1:18" ht="11.25" hidden="1" customHeight="1">
      <c r="A121" s="5">
        <f t="shared" si="18"/>
        <v>60</v>
      </c>
      <c r="B121" s="169" t="s">
        <v>119</v>
      </c>
      <c r="C121" s="194"/>
      <c r="D121" s="173"/>
      <c r="E121" s="173">
        <f t="shared" si="17"/>
        <v>5000</v>
      </c>
      <c r="F121" s="174"/>
      <c r="G121" s="184">
        <v>500</v>
      </c>
      <c r="H121" s="184">
        <v>500</v>
      </c>
      <c r="I121" s="184">
        <v>500</v>
      </c>
      <c r="J121" s="184">
        <v>500</v>
      </c>
      <c r="K121" s="184">
        <v>500</v>
      </c>
      <c r="L121" s="184">
        <v>500</v>
      </c>
      <c r="M121" s="184">
        <v>500</v>
      </c>
      <c r="N121" s="184">
        <v>500</v>
      </c>
      <c r="O121" s="184">
        <v>500</v>
      </c>
      <c r="P121" s="184">
        <v>500</v>
      </c>
      <c r="Q121" s="174"/>
    </row>
    <row r="122" spans="1:18" ht="15.75" hidden="1">
      <c r="B122" s="169"/>
      <c r="C122" s="191" t="s">
        <v>118</v>
      </c>
      <c r="D122" s="171"/>
      <c r="E122" s="171" t="e">
        <f t="shared" ref="E122:Q122" si="19">SUM(E123:E182)</f>
        <v>#VALUE!</v>
      </c>
      <c r="F122" s="174"/>
      <c r="G122" s="184">
        <v>500</v>
      </c>
      <c r="H122" s="184">
        <v>500</v>
      </c>
      <c r="I122" s="184">
        <v>500</v>
      </c>
      <c r="J122" s="184">
        <v>500</v>
      </c>
      <c r="K122" s="184">
        <v>500</v>
      </c>
      <c r="L122" s="184">
        <v>500</v>
      </c>
      <c r="M122" s="184">
        <v>500</v>
      </c>
      <c r="N122" s="184">
        <v>500</v>
      </c>
      <c r="O122" s="184">
        <v>500</v>
      </c>
      <c r="P122" s="184">
        <v>500</v>
      </c>
      <c r="Q122" s="171" t="e">
        <f t="shared" si="19"/>
        <v>#VALUE!</v>
      </c>
    </row>
    <row r="123" spans="1:18" hidden="1">
      <c r="A123" s="5">
        <v>1</v>
      </c>
      <c r="B123" s="169" t="s">
        <v>117</v>
      </c>
      <c r="C123" s="192" t="s">
        <v>107</v>
      </c>
      <c r="D123" s="173"/>
      <c r="E123" s="173" t="e">
        <f t="shared" ref="E123:E154" si="20">SUM(F123:Q123)</f>
        <v>#VALUE!</v>
      </c>
      <c r="F123" s="174"/>
      <c r="G123" s="184">
        <v>500</v>
      </c>
      <c r="H123" s="184">
        <v>500</v>
      </c>
      <c r="I123" s="184">
        <v>500</v>
      </c>
      <c r="J123" s="184">
        <v>500</v>
      </c>
      <c r="K123" s="184">
        <v>500</v>
      </c>
      <c r="L123" s="184">
        <v>500</v>
      </c>
      <c r="M123" s="184">
        <v>500</v>
      </c>
      <c r="N123" s="184">
        <v>500</v>
      </c>
      <c r="O123" s="184">
        <v>500</v>
      </c>
      <c r="P123" s="184">
        <v>500</v>
      </c>
      <c r="Q123" s="193" t="e">
        <f>SUMIF('[1]План ЗП'!$A$8:$A$1071,'План витрат'!$B123,'[1]План ЗП'!DS$8:DS$1071)</f>
        <v>#VALUE!</v>
      </c>
      <c r="R123" s="5" t="s">
        <v>85</v>
      </c>
    </row>
    <row r="124" spans="1:18" hidden="1">
      <c r="A124" s="5">
        <f t="shared" ref="A124:A155" si="21">A123+1</f>
        <v>2</v>
      </c>
      <c r="B124" s="169" t="s">
        <v>117</v>
      </c>
      <c r="C124" s="192" t="s">
        <v>106</v>
      </c>
      <c r="D124" s="173"/>
      <c r="E124" s="173" t="e">
        <f t="shared" si="20"/>
        <v>#VALUE!</v>
      </c>
      <c r="F124" s="174"/>
      <c r="G124" s="184">
        <v>500</v>
      </c>
      <c r="H124" s="184">
        <v>500</v>
      </c>
      <c r="I124" s="184">
        <v>500</v>
      </c>
      <c r="J124" s="184">
        <v>500</v>
      </c>
      <c r="K124" s="184">
        <v>500</v>
      </c>
      <c r="L124" s="184">
        <v>500</v>
      </c>
      <c r="M124" s="184">
        <v>500</v>
      </c>
      <c r="N124" s="184">
        <v>500</v>
      </c>
      <c r="O124" s="184">
        <v>500</v>
      </c>
      <c r="P124" s="184">
        <v>500</v>
      </c>
      <c r="Q124" s="193" t="e">
        <f>SUMIF('[1]План ЗП'!$A$8:$A$1071,'План витрат'!$B124,'[1]План ЗП'!EF$8:EF$1071)</f>
        <v>#VALUE!</v>
      </c>
      <c r="R124" s="5" t="s">
        <v>84</v>
      </c>
    </row>
    <row r="125" spans="1:18" hidden="1">
      <c r="A125" s="5">
        <f t="shared" si="21"/>
        <v>3</v>
      </c>
      <c r="B125" s="169" t="s">
        <v>117</v>
      </c>
      <c r="C125" s="194"/>
      <c r="D125" s="173"/>
      <c r="E125" s="173">
        <f t="shared" si="20"/>
        <v>5000</v>
      </c>
      <c r="F125" s="171">
        <f t="shared" ref="F125" si="22">SUM(F126:F132)</f>
        <v>0</v>
      </c>
      <c r="G125" s="184">
        <v>500</v>
      </c>
      <c r="H125" s="184">
        <v>500</v>
      </c>
      <c r="I125" s="184">
        <v>500</v>
      </c>
      <c r="J125" s="184">
        <v>500</v>
      </c>
      <c r="K125" s="184">
        <v>500</v>
      </c>
      <c r="L125" s="184">
        <v>500</v>
      </c>
      <c r="M125" s="184">
        <v>500</v>
      </c>
      <c r="N125" s="184">
        <v>500</v>
      </c>
      <c r="O125" s="184">
        <v>500</v>
      </c>
      <c r="P125" s="184">
        <v>500</v>
      </c>
      <c r="Q125" s="174"/>
    </row>
    <row r="126" spans="1:18" ht="12" hidden="1" customHeight="1">
      <c r="A126" s="5">
        <f t="shared" si="21"/>
        <v>4</v>
      </c>
      <c r="B126" s="169" t="s">
        <v>117</v>
      </c>
      <c r="C126" s="194"/>
      <c r="D126" s="173"/>
      <c r="E126" s="173">
        <f t="shared" si="20"/>
        <v>0</v>
      </c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74"/>
    </row>
    <row r="127" spans="1:18" hidden="1">
      <c r="A127" s="5">
        <f t="shared" si="21"/>
        <v>5</v>
      </c>
      <c r="B127" s="169" t="s">
        <v>117</v>
      </c>
      <c r="C127" s="194"/>
      <c r="D127" s="173"/>
      <c r="E127" s="173">
        <f t="shared" si="20"/>
        <v>0</v>
      </c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74"/>
    </row>
    <row r="128" spans="1:18" hidden="1">
      <c r="A128" s="5">
        <f t="shared" si="21"/>
        <v>6</v>
      </c>
      <c r="B128" s="169" t="s">
        <v>117</v>
      </c>
      <c r="C128" s="194"/>
      <c r="D128" s="173"/>
      <c r="E128" s="173">
        <f t="shared" si="20"/>
        <v>0</v>
      </c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74"/>
    </row>
    <row r="129" spans="1:17" hidden="1">
      <c r="A129" s="5">
        <f t="shared" si="21"/>
        <v>7</v>
      </c>
      <c r="B129" s="169" t="s">
        <v>117</v>
      </c>
      <c r="C129" s="194"/>
      <c r="D129" s="173"/>
      <c r="E129" s="173">
        <f t="shared" si="20"/>
        <v>0</v>
      </c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1:17" hidden="1">
      <c r="A130" s="5">
        <f t="shared" si="21"/>
        <v>8</v>
      </c>
      <c r="B130" s="169" t="s">
        <v>117</v>
      </c>
      <c r="C130" s="194"/>
      <c r="D130" s="173"/>
      <c r="E130" s="173">
        <f t="shared" si="20"/>
        <v>0</v>
      </c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1:17" hidden="1">
      <c r="A131" s="5">
        <f t="shared" si="21"/>
        <v>9</v>
      </c>
      <c r="B131" s="169" t="s">
        <v>117</v>
      </c>
      <c r="C131" s="194"/>
      <c r="D131" s="173"/>
      <c r="E131" s="173">
        <f t="shared" si="20"/>
        <v>0</v>
      </c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1:17" hidden="1">
      <c r="A132" s="5">
        <f t="shared" si="21"/>
        <v>10</v>
      </c>
      <c r="B132" s="169" t="s">
        <v>117</v>
      </c>
      <c r="C132" s="194"/>
      <c r="D132" s="173"/>
      <c r="E132" s="173">
        <f t="shared" si="20"/>
        <v>0</v>
      </c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1:17" hidden="1">
      <c r="A133" s="5">
        <f t="shared" si="21"/>
        <v>11</v>
      </c>
      <c r="B133" s="169" t="s">
        <v>117</v>
      </c>
      <c r="C133" s="194"/>
      <c r="D133" s="173"/>
      <c r="E133" s="173">
        <f t="shared" si="20"/>
        <v>0</v>
      </c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1:17" hidden="1">
      <c r="A134" s="5">
        <f t="shared" si="21"/>
        <v>12</v>
      </c>
      <c r="B134" s="169" t="s">
        <v>117</v>
      </c>
      <c r="C134" s="194"/>
      <c r="D134" s="173"/>
      <c r="E134" s="173">
        <f t="shared" si="20"/>
        <v>0</v>
      </c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1:17" hidden="1">
      <c r="A135" s="5">
        <f t="shared" si="21"/>
        <v>13</v>
      </c>
      <c r="B135" s="169" t="s">
        <v>117</v>
      </c>
      <c r="C135" s="194"/>
      <c r="D135" s="173"/>
      <c r="E135" s="173">
        <f t="shared" si="20"/>
        <v>0</v>
      </c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1:17" hidden="1">
      <c r="A136" s="5">
        <f t="shared" si="21"/>
        <v>14</v>
      </c>
      <c r="B136" s="169" t="s">
        <v>117</v>
      </c>
      <c r="C136" s="194"/>
      <c r="D136" s="173"/>
      <c r="E136" s="173">
        <f t="shared" si="20"/>
        <v>0</v>
      </c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1:17" hidden="1">
      <c r="A137" s="5">
        <f t="shared" si="21"/>
        <v>15</v>
      </c>
      <c r="B137" s="169" t="s">
        <v>117</v>
      </c>
      <c r="C137" s="194"/>
      <c r="D137" s="173"/>
      <c r="E137" s="173">
        <f t="shared" si="20"/>
        <v>0</v>
      </c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1:17" hidden="1">
      <c r="A138" s="5">
        <f t="shared" si="21"/>
        <v>16</v>
      </c>
      <c r="B138" s="169" t="s">
        <v>117</v>
      </c>
      <c r="C138" s="194"/>
      <c r="D138" s="173"/>
      <c r="E138" s="173">
        <f t="shared" si="20"/>
        <v>0</v>
      </c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1:17" hidden="1">
      <c r="A139" s="5">
        <f t="shared" si="21"/>
        <v>17</v>
      </c>
      <c r="B139" s="169" t="s">
        <v>117</v>
      </c>
      <c r="C139" s="194"/>
      <c r="D139" s="173"/>
      <c r="E139" s="173">
        <f t="shared" si="20"/>
        <v>0</v>
      </c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1:17" hidden="1">
      <c r="A140" s="5">
        <f t="shared" si="21"/>
        <v>18</v>
      </c>
      <c r="B140" s="169" t="s">
        <v>117</v>
      </c>
      <c r="C140" s="194"/>
      <c r="D140" s="173"/>
      <c r="E140" s="173">
        <f t="shared" si="20"/>
        <v>0</v>
      </c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1:17" hidden="1">
      <c r="A141" s="5">
        <f t="shared" si="21"/>
        <v>19</v>
      </c>
      <c r="B141" s="169" t="s">
        <v>117</v>
      </c>
      <c r="C141" s="194"/>
      <c r="D141" s="173"/>
      <c r="E141" s="173">
        <f t="shared" si="20"/>
        <v>0</v>
      </c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1:17" hidden="1">
      <c r="A142" s="5">
        <f t="shared" si="21"/>
        <v>20</v>
      </c>
      <c r="B142" s="169" t="s">
        <v>117</v>
      </c>
      <c r="C142" s="194"/>
      <c r="D142" s="173"/>
      <c r="E142" s="173">
        <f t="shared" si="20"/>
        <v>0</v>
      </c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1:17" hidden="1">
      <c r="A143" s="5">
        <f t="shared" si="21"/>
        <v>21</v>
      </c>
      <c r="B143" s="169" t="s">
        <v>117</v>
      </c>
      <c r="C143" s="194"/>
      <c r="D143" s="173"/>
      <c r="E143" s="173">
        <f t="shared" si="20"/>
        <v>0</v>
      </c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1:17" hidden="1">
      <c r="A144" s="5">
        <f t="shared" si="21"/>
        <v>22</v>
      </c>
      <c r="B144" s="169" t="s">
        <v>117</v>
      </c>
      <c r="C144" s="194"/>
      <c r="D144" s="173"/>
      <c r="E144" s="173">
        <f t="shared" si="20"/>
        <v>0</v>
      </c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1:17" hidden="1">
      <c r="A145" s="5">
        <f t="shared" si="21"/>
        <v>23</v>
      </c>
      <c r="B145" s="169" t="s">
        <v>117</v>
      </c>
      <c r="C145" s="194"/>
      <c r="D145" s="173"/>
      <c r="E145" s="173">
        <f t="shared" si="20"/>
        <v>0</v>
      </c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1:17" hidden="1">
      <c r="A146" s="5">
        <f t="shared" si="21"/>
        <v>24</v>
      </c>
      <c r="B146" s="169" t="s">
        <v>117</v>
      </c>
      <c r="C146" s="194"/>
      <c r="D146" s="173"/>
      <c r="E146" s="173">
        <f t="shared" si="20"/>
        <v>0</v>
      </c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1:17" hidden="1">
      <c r="A147" s="5">
        <f t="shared" si="21"/>
        <v>25</v>
      </c>
      <c r="B147" s="169" t="s">
        <v>117</v>
      </c>
      <c r="C147" s="194"/>
      <c r="D147" s="173"/>
      <c r="E147" s="173">
        <f t="shared" si="20"/>
        <v>0</v>
      </c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1:17" hidden="1">
      <c r="A148" s="5">
        <f t="shared" si="21"/>
        <v>26</v>
      </c>
      <c r="B148" s="169" t="s">
        <v>117</v>
      </c>
      <c r="C148" s="194"/>
      <c r="D148" s="173"/>
      <c r="E148" s="173">
        <f t="shared" si="20"/>
        <v>0</v>
      </c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1:17" hidden="1">
      <c r="A149" s="5">
        <f t="shared" si="21"/>
        <v>27</v>
      </c>
      <c r="B149" s="169" t="s">
        <v>117</v>
      </c>
      <c r="C149" s="194"/>
      <c r="D149" s="173"/>
      <c r="E149" s="173">
        <f t="shared" si="20"/>
        <v>0</v>
      </c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1:17" hidden="1">
      <c r="A150" s="5">
        <f t="shared" si="21"/>
        <v>28</v>
      </c>
      <c r="B150" s="169" t="s">
        <v>117</v>
      </c>
      <c r="C150" s="194"/>
      <c r="D150" s="173"/>
      <c r="E150" s="173">
        <f t="shared" si="20"/>
        <v>0</v>
      </c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1:17" hidden="1">
      <c r="A151" s="5">
        <f t="shared" si="21"/>
        <v>29</v>
      </c>
      <c r="B151" s="169" t="s">
        <v>117</v>
      </c>
      <c r="C151" s="194"/>
      <c r="D151" s="173"/>
      <c r="E151" s="173">
        <f t="shared" si="20"/>
        <v>0</v>
      </c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1:17" hidden="1">
      <c r="A152" s="5">
        <f t="shared" si="21"/>
        <v>30</v>
      </c>
      <c r="B152" s="169" t="s">
        <v>117</v>
      </c>
      <c r="C152" s="194"/>
      <c r="D152" s="173"/>
      <c r="E152" s="173">
        <f t="shared" si="20"/>
        <v>0</v>
      </c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1:17" ht="11.25" hidden="1" customHeight="1">
      <c r="A153" s="5">
        <f t="shared" si="21"/>
        <v>31</v>
      </c>
      <c r="B153" s="169" t="s">
        <v>117</v>
      </c>
      <c r="C153" s="194"/>
      <c r="D153" s="173"/>
      <c r="E153" s="173">
        <f t="shared" si="20"/>
        <v>0</v>
      </c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1:17" hidden="1">
      <c r="A154" s="5">
        <f t="shared" si="21"/>
        <v>32</v>
      </c>
      <c r="B154" s="169" t="s">
        <v>117</v>
      </c>
      <c r="C154" s="194"/>
      <c r="D154" s="173"/>
      <c r="E154" s="173">
        <f t="shared" si="20"/>
        <v>0</v>
      </c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1:17" hidden="1">
      <c r="A155" s="5">
        <f t="shared" si="21"/>
        <v>33</v>
      </c>
      <c r="B155" s="169" t="s">
        <v>117</v>
      </c>
      <c r="C155" s="194"/>
      <c r="D155" s="173"/>
      <c r="E155" s="173">
        <f t="shared" ref="E155:E182" si="23">SUM(F155:Q155)</f>
        <v>0</v>
      </c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1:17" hidden="1">
      <c r="A156" s="5">
        <f t="shared" ref="A156:A182" si="24">A155+1</f>
        <v>34</v>
      </c>
      <c r="B156" s="169" t="s">
        <v>117</v>
      </c>
      <c r="C156" s="194"/>
      <c r="D156" s="173"/>
      <c r="E156" s="173">
        <f t="shared" si="23"/>
        <v>0</v>
      </c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1:17" hidden="1">
      <c r="A157" s="5">
        <f t="shared" si="24"/>
        <v>35</v>
      </c>
      <c r="B157" s="169" t="s">
        <v>117</v>
      </c>
      <c r="C157" s="194"/>
      <c r="D157" s="173"/>
      <c r="E157" s="173">
        <f t="shared" si="23"/>
        <v>0</v>
      </c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1:17" hidden="1">
      <c r="A158" s="5">
        <f t="shared" si="24"/>
        <v>36</v>
      </c>
      <c r="B158" s="169" t="s">
        <v>117</v>
      </c>
      <c r="C158" s="194"/>
      <c r="D158" s="173"/>
      <c r="E158" s="173">
        <f t="shared" si="23"/>
        <v>0</v>
      </c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1:17" hidden="1">
      <c r="A159" s="5">
        <f t="shared" si="24"/>
        <v>37</v>
      </c>
      <c r="B159" s="169" t="s">
        <v>117</v>
      </c>
      <c r="C159" s="194"/>
      <c r="D159" s="173"/>
      <c r="E159" s="173">
        <f t="shared" si="23"/>
        <v>0</v>
      </c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1:17" hidden="1">
      <c r="A160" s="5">
        <f t="shared" si="24"/>
        <v>38</v>
      </c>
      <c r="B160" s="169" t="s">
        <v>117</v>
      </c>
      <c r="C160" s="194"/>
      <c r="D160" s="173"/>
      <c r="E160" s="173">
        <f t="shared" si="23"/>
        <v>0</v>
      </c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1:17" hidden="1">
      <c r="A161" s="5">
        <f t="shared" si="24"/>
        <v>39</v>
      </c>
      <c r="B161" s="169" t="s">
        <v>117</v>
      </c>
      <c r="C161" s="194"/>
      <c r="D161" s="173"/>
      <c r="E161" s="173">
        <f t="shared" si="23"/>
        <v>0</v>
      </c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1:17" hidden="1">
      <c r="A162" s="5">
        <f t="shared" si="24"/>
        <v>40</v>
      </c>
      <c r="B162" s="169" t="s">
        <v>117</v>
      </c>
      <c r="C162" s="194"/>
      <c r="D162" s="173"/>
      <c r="E162" s="173">
        <f t="shared" si="23"/>
        <v>0</v>
      </c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1:17" hidden="1">
      <c r="A163" s="5">
        <f t="shared" si="24"/>
        <v>41</v>
      </c>
      <c r="B163" s="169" t="s">
        <v>117</v>
      </c>
      <c r="C163" s="194"/>
      <c r="D163" s="173"/>
      <c r="E163" s="173">
        <f t="shared" si="23"/>
        <v>0</v>
      </c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1:17" hidden="1">
      <c r="A164" s="5">
        <f t="shared" si="24"/>
        <v>42</v>
      </c>
      <c r="B164" s="169" t="s">
        <v>117</v>
      </c>
      <c r="C164" s="194"/>
      <c r="D164" s="173"/>
      <c r="E164" s="173">
        <f t="shared" si="23"/>
        <v>0</v>
      </c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1:17" hidden="1">
      <c r="A165" s="5">
        <f t="shared" si="24"/>
        <v>43</v>
      </c>
      <c r="B165" s="169" t="s">
        <v>117</v>
      </c>
      <c r="C165" s="194"/>
      <c r="D165" s="173"/>
      <c r="E165" s="173">
        <f t="shared" si="23"/>
        <v>0</v>
      </c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1:17" hidden="1">
      <c r="A166" s="5">
        <f t="shared" si="24"/>
        <v>44</v>
      </c>
      <c r="B166" s="169" t="s">
        <v>117</v>
      </c>
      <c r="C166" s="194"/>
      <c r="D166" s="173"/>
      <c r="E166" s="173">
        <f t="shared" si="23"/>
        <v>0</v>
      </c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1:17" hidden="1">
      <c r="A167" s="5">
        <f t="shared" si="24"/>
        <v>45</v>
      </c>
      <c r="B167" s="169" t="s">
        <v>117</v>
      </c>
      <c r="C167" s="194"/>
      <c r="D167" s="173"/>
      <c r="E167" s="173">
        <f t="shared" si="23"/>
        <v>0</v>
      </c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1:17" hidden="1">
      <c r="A168" s="5">
        <f t="shared" si="24"/>
        <v>46</v>
      </c>
      <c r="B168" s="169" t="s">
        <v>117</v>
      </c>
      <c r="C168" s="194"/>
      <c r="D168" s="173"/>
      <c r="E168" s="173">
        <f t="shared" si="23"/>
        <v>0</v>
      </c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1:17" hidden="1">
      <c r="A169" s="5">
        <f t="shared" si="24"/>
        <v>47</v>
      </c>
      <c r="B169" s="169" t="s">
        <v>117</v>
      </c>
      <c r="C169" s="194"/>
      <c r="D169" s="173"/>
      <c r="E169" s="173">
        <f t="shared" si="23"/>
        <v>0</v>
      </c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1:17" hidden="1">
      <c r="A170" s="5">
        <f t="shared" si="24"/>
        <v>48</v>
      </c>
      <c r="B170" s="169" t="s">
        <v>117</v>
      </c>
      <c r="C170" s="194"/>
      <c r="D170" s="173"/>
      <c r="E170" s="173">
        <f t="shared" si="23"/>
        <v>0</v>
      </c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1:17" hidden="1">
      <c r="A171" s="5">
        <f t="shared" si="24"/>
        <v>49</v>
      </c>
      <c r="B171" s="169" t="s">
        <v>117</v>
      </c>
      <c r="C171" s="194"/>
      <c r="D171" s="173"/>
      <c r="E171" s="173">
        <f t="shared" si="23"/>
        <v>0</v>
      </c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1:17" hidden="1">
      <c r="A172" s="5">
        <f t="shared" si="24"/>
        <v>50</v>
      </c>
      <c r="B172" s="169" t="s">
        <v>117</v>
      </c>
      <c r="C172" s="194"/>
      <c r="D172" s="173"/>
      <c r="E172" s="173">
        <f t="shared" si="23"/>
        <v>0</v>
      </c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1:17" hidden="1">
      <c r="A173" s="5">
        <f t="shared" si="24"/>
        <v>51</v>
      </c>
      <c r="B173" s="169" t="s">
        <v>117</v>
      </c>
      <c r="C173" s="194"/>
      <c r="D173" s="173"/>
      <c r="E173" s="173">
        <f t="shared" si="23"/>
        <v>0</v>
      </c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1:17" hidden="1">
      <c r="A174" s="5">
        <f t="shared" si="24"/>
        <v>52</v>
      </c>
      <c r="B174" s="169" t="s">
        <v>117</v>
      </c>
      <c r="C174" s="194"/>
      <c r="D174" s="173"/>
      <c r="E174" s="173">
        <f t="shared" si="23"/>
        <v>0</v>
      </c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1:17" hidden="1">
      <c r="A175" s="5">
        <f t="shared" si="24"/>
        <v>53</v>
      </c>
      <c r="B175" s="169" t="s">
        <v>117</v>
      </c>
      <c r="C175" s="194"/>
      <c r="D175" s="173"/>
      <c r="E175" s="173">
        <f t="shared" si="23"/>
        <v>0</v>
      </c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1:17" hidden="1">
      <c r="A176" s="5">
        <f t="shared" si="24"/>
        <v>54</v>
      </c>
      <c r="B176" s="169" t="s">
        <v>117</v>
      </c>
      <c r="C176" s="194"/>
      <c r="D176" s="173"/>
      <c r="E176" s="173">
        <f t="shared" si="23"/>
        <v>0</v>
      </c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1:18" hidden="1">
      <c r="A177" s="5">
        <f t="shared" si="24"/>
        <v>55</v>
      </c>
      <c r="B177" s="169" t="s">
        <v>117</v>
      </c>
      <c r="C177" s="194"/>
      <c r="D177" s="173"/>
      <c r="E177" s="173">
        <f t="shared" si="23"/>
        <v>0</v>
      </c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1:18" hidden="1">
      <c r="A178" s="5">
        <f t="shared" si="24"/>
        <v>56</v>
      </c>
      <c r="B178" s="169" t="s">
        <v>117</v>
      </c>
      <c r="C178" s="194"/>
      <c r="D178" s="173"/>
      <c r="E178" s="173">
        <f t="shared" si="23"/>
        <v>0</v>
      </c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1:18" hidden="1">
      <c r="A179" s="5">
        <f t="shared" si="24"/>
        <v>57</v>
      </c>
      <c r="B179" s="169" t="s">
        <v>117</v>
      </c>
      <c r="C179" s="194"/>
      <c r="D179" s="173"/>
      <c r="E179" s="173">
        <f t="shared" si="23"/>
        <v>0</v>
      </c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1:18" hidden="1">
      <c r="A180" s="5">
        <f t="shared" si="24"/>
        <v>58</v>
      </c>
      <c r="B180" s="169" t="s">
        <v>117</v>
      </c>
      <c r="C180" s="194"/>
      <c r="D180" s="173"/>
      <c r="E180" s="173">
        <f t="shared" si="23"/>
        <v>0</v>
      </c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1:18" hidden="1">
      <c r="A181" s="5">
        <f t="shared" si="24"/>
        <v>59</v>
      </c>
      <c r="B181" s="169" t="s">
        <v>117</v>
      </c>
      <c r="C181" s="194"/>
      <c r="D181" s="173"/>
      <c r="E181" s="173">
        <f t="shared" si="23"/>
        <v>0</v>
      </c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1:18" ht="16.5" hidden="1" customHeight="1">
      <c r="A182" s="5">
        <f t="shared" si="24"/>
        <v>60</v>
      </c>
      <c r="B182" s="169" t="s">
        <v>117</v>
      </c>
      <c r="C182" s="194"/>
      <c r="D182" s="173"/>
      <c r="E182" s="173">
        <f t="shared" si="23"/>
        <v>0</v>
      </c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1:18" s="8" customFormat="1" ht="16.5" customHeight="1">
      <c r="B183" s="195"/>
      <c r="C183" s="185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</row>
    <row r="184" spans="1:18" ht="18.75">
      <c r="B184" s="169"/>
      <c r="C184" s="240" t="s">
        <v>28</v>
      </c>
      <c r="D184" s="171"/>
      <c r="E184" s="187">
        <f t="shared" ref="E184:Q184" si="25">SUM(E185:E194)</f>
        <v>794264</v>
      </c>
      <c r="F184" s="171">
        <f t="shared" si="25"/>
        <v>66320</v>
      </c>
      <c r="G184" s="171">
        <f t="shared" si="25"/>
        <v>63820</v>
      </c>
      <c r="H184" s="171">
        <f t="shared" si="25"/>
        <v>68090</v>
      </c>
      <c r="I184" s="171">
        <f t="shared" si="25"/>
        <v>63820</v>
      </c>
      <c r="J184" s="171">
        <f t="shared" si="25"/>
        <v>71140</v>
      </c>
      <c r="K184" s="171">
        <f t="shared" si="25"/>
        <v>68334</v>
      </c>
      <c r="L184" s="171">
        <f t="shared" si="25"/>
        <v>71140</v>
      </c>
      <c r="M184" s="171">
        <f t="shared" si="25"/>
        <v>63820</v>
      </c>
      <c r="N184" s="171">
        <f t="shared" si="25"/>
        <v>66320</v>
      </c>
      <c r="O184" s="171">
        <f t="shared" si="25"/>
        <v>63820</v>
      </c>
      <c r="P184" s="171">
        <f t="shared" si="25"/>
        <v>63820</v>
      </c>
      <c r="Q184" s="171">
        <f t="shared" si="25"/>
        <v>63820</v>
      </c>
    </row>
    <row r="185" spans="1:18" ht="14.25">
      <c r="A185" s="5">
        <v>1</v>
      </c>
      <c r="B185" s="169" t="s">
        <v>83</v>
      </c>
      <c r="C185" s="235" t="s">
        <v>107</v>
      </c>
      <c r="D185" s="173"/>
      <c r="E185" s="173">
        <f>SUM(F185:Q185)</f>
        <v>613200</v>
      </c>
      <c r="F185" s="186">
        <v>49500</v>
      </c>
      <c r="G185" s="186">
        <v>49500</v>
      </c>
      <c r="H185" s="186">
        <v>53000</v>
      </c>
      <c r="I185" s="186">
        <v>49500</v>
      </c>
      <c r="J185" s="186">
        <v>55500</v>
      </c>
      <c r="K185" s="186">
        <v>53200</v>
      </c>
      <c r="L185" s="186">
        <v>55500</v>
      </c>
      <c r="M185" s="186">
        <v>49500</v>
      </c>
      <c r="N185" s="186">
        <v>49500</v>
      </c>
      <c r="O185" s="186">
        <v>49500</v>
      </c>
      <c r="P185" s="186">
        <v>49500</v>
      </c>
      <c r="Q185" s="186">
        <v>49500</v>
      </c>
      <c r="R185" s="5" t="s">
        <v>85</v>
      </c>
    </row>
    <row r="186" spans="1:18" ht="14.25">
      <c r="A186" s="5">
        <f t="shared" ref="A186:A194" si="26">A185+1</f>
        <v>2</v>
      </c>
      <c r="B186" s="169" t="s">
        <v>83</v>
      </c>
      <c r="C186" s="235" t="s">
        <v>106</v>
      </c>
      <c r="D186" s="173"/>
      <c r="E186" s="173">
        <f>SUM(F186:Q186)</f>
        <v>134904</v>
      </c>
      <c r="F186" s="186">
        <f>F185*22%</f>
        <v>10890</v>
      </c>
      <c r="G186" s="186">
        <f t="shared" ref="G186:Q186" si="27">G185*22%</f>
        <v>10890</v>
      </c>
      <c r="H186" s="186">
        <f t="shared" si="27"/>
        <v>11660</v>
      </c>
      <c r="I186" s="186">
        <f t="shared" si="27"/>
        <v>10890</v>
      </c>
      <c r="J186" s="186">
        <f t="shared" si="27"/>
        <v>12210</v>
      </c>
      <c r="K186" s="186">
        <f t="shared" si="27"/>
        <v>11704</v>
      </c>
      <c r="L186" s="186">
        <f t="shared" si="27"/>
        <v>12210</v>
      </c>
      <c r="M186" s="186">
        <f t="shared" si="27"/>
        <v>10890</v>
      </c>
      <c r="N186" s="186">
        <f t="shared" si="27"/>
        <v>10890</v>
      </c>
      <c r="O186" s="186">
        <f t="shared" si="27"/>
        <v>10890</v>
      </c>
      <c r="P186" s="186">
        <f t="shared" si="27"/>
        <v>10890</v>
      </c>
      <c r="Q186" s="186">
        <f t="shared" si="27"/>
        <v>10890</v>
      </c>
      <c r="R186" s="5" t="s">
        <v>84</v>
      </c>
    </row>
    <row r="187" spans="1:18" ht="14.25">
      <c r="A187" s="5">
        <f t="shared" si="26"/>
        <v>3</v>
      </c>
      <c r="B187" s="169" t="s">
        <v>83</v>
      </c>
      <c r="C187" s="234" t="s">
        <v>116</v>
      </c>
      <c r="D187" s="184"/>
      <c r="E187" s="184">
        <f t="shared" ref="E187:E194" si="28">SUM(F187:Q187)</f>
        <v>12000</v>
      </c>
      <c r="F187" s="184">
        <v>1000</v>
      </c>
      <c r="G187" s="184">
        <v>1000</v>
      </c>
      <c r="H187" s="184">
        <v>1000</v>
      </c>
      <c r="I187" s="184">
        <v>1000</v>
      </c>
      <c r="J187" s="184">
        <v>1000</v>
      </c>
      <c r="K187" s="184">
        <v>1000</v>
      </c>
      <c r="L187" s="184">
        <v>1000</v>
      </c>
      <c r="M187" s="184">
        <v>1000</v>
      </c>
      <c r="N187" s="184">
        <v>1000</v>
      </c>
      <c r="O187" s="184">
        <v>1000</v>
      </c>
      <c r="P187" s="184">
        <v>1000</v>
      </c>
      <c r="Q187" s="184">
        <v>1000</v>
      </c>
      <c r="R187" s="5" t="s">
        <v>83</v>
      </c>
    </row>
    <row r="188" spans="1:18" ht="14.25">
      <c r="A188" s="5">
        <f t="shared" si="26"/>
        <v>4</v>
      </c>
      <c r="B188" s="169" t="s">
        <v>83</v>
      </c>
      <c r="C188" s="234" t="s">
        <v>115</v>
      </c>
      <c r="D188" s="184"/>
      <c r="E188" s="184">
        <f t="shared" si="28"/>
        <v>0</v>
      </c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5" t="s">
        <v>88</v>
      </c>
    </row>
    <row r="189" spans="1:18" ht="28.5">
      <c r="A189" s="5">
        <f t="shared" si="26"/>
        <v>5</v>
      </c>
      <c r="B189" s="169" t="s">
        <v>83</v>
      </c>
      <c r="C189" s="234" t="s">
        <v>114</v>
      </c>
      <c r="D189" s="184"/>
      <c r="E189" s="184">
        <f t="shared" si="28"/>
        <v>0</v>
      </c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5" t="s">
        <v>90</v>
      </c>
    </row>
    <row r="190" spans="1:18" ht="28.5" customHeight="1">
      <c r="A190" s="5">
        <f t="shared" si="26"/>
        <v>6</v>
      </c>
      <c r="B190" s="169" t="s">
        <v>83</v>
      </c>
      <c r="C190" s="234" t="s">
        <v>113</v>
      </c>
      <c r="D190" s="184"/>
      <c r="E190" s="184">
        <f t="shared" si="28"/>
        <v>6000</v>
      </c>
      <c r="F190" s="184">
        <v>500</v>
      </c>
      <c r="G190" s="184">
        <v>500</v>
      </c>
      <c r="H190" s="184">
        <v>500</v>
      </c>
      <c r="I190" s="184">
        <v>500</v>
      </c>
      <c r="J190" s="184">
        <v>500</v>
      </c>
      <c r="K190" s="184">
        <v>500</v>
      </c>
      <c r="L190" s="184">
        <v>500</v>
      </c>
      <c r="M190" s="184">
        <v>500</v>
      </c>
      <c r="N190" s="184">
        <v>500</v>
      </c>
      <c r="O190" s="184">
        <v>500</v>
      </c>
      <c r="P190" s="184">
        <v>500</v>
      </c>
      <c r="Q190" s="184">
        <v>500</v>
      </c>
      <c r="R190" s="5" t="s">
        <v>87</v>
      </c>
    </row>
    <row r="191" spans="1:18" ht="42.75">
      <c r="A191" s="5">
        <f t="shared" si="26"/>
        <v>7</v>
      </c>
      <c r="B191" s="169" t="s">
        <v>83</v>
      </c>
      <c r="C191" s="234" t="s">
        <v>112</v>
      </c>
      <c r="D191" s="184"/>
      <c r="E191" s="184">
        <f t="shared" si="28"/>
        <v>8600</v>
      </c>
      <c r="F191" s="184">
        <v>2800</v>
      </c>
      <c r="G191" s="184">
        <v>300</v>
      </c>
      <c r="H191" s="184">
        <v>300</v>
      </c>
      <c r="I191" s="184">
        <v>300</v>
      </c>
      <c r="J191" s="184">
        <v>300</v>
      </c>
      <c r="K191" s="184">
        <v>300</v>
      </c>
      <c r="L191" s="184">
        <v>300</v>
      </c>
      <c r="M191" s="184">
        <v>300</v>
      </c>
      <c r="N191" s="184">
        <v>2800</v>
      </c>
      <c r="O191" s="184">
        <v>300</v>
      </c>
      <c r="P191" s="184">
        <v>300</v>
      </c>
      <c r="Q191" s="184">
        <v>300</v>
      </c>
      <c r="R191" s="5" t="s">
        <v>87</v>
      </c>
    </row>
    <row r="192" spans="1:18" ht="14.25">
      <c r="A192" s="5">
        <f t="shared" si="26"/>
        <v>8</v>
      </c>
      <c r="B192" s="169" t="s">
        <v>83</v>
      </c>
      <c r="C192" s="234" t="s">
        <v>111</v>
      </c>
      <c r="D192" s="184"/>
      <c r="E192" s="184">
        <f t="shared" si="28"/>
        <v>8640</v>
      </c>
      <c r="F192" s="184">
        <v>720</v>
      </c>
      <c r="G192" s="184">
        <v>720</v>
      </c>
      <c r="H192" s="184">
        <v>720</v>
      </c>
      <c r="I192" s="184">
        <v>720</v>
      </c>
      <c r="J192" s="184">
        <v>720</v>
      </c>
      <c r="K192" s="184">
        <v>720</v>
      </c>
      <c r="L192" s="184">
        <v>720</v>
      </c>
      <c r="M192" s="184">
        <v>720</v>
      </c>
      <c r="N192" s="184">
        <v>720</v>
      </c>
      <c r="O192" s="184">
        <v>720</v>
      </c>
      <c r="P192" s="184">
        <v>720</v>
      </c>
      <c r="Q192" s="184">
        <v>720</v>
      </c>
      <c r="R192" s="5" t="s">
        <v>87</v>
      </c>
    </row>
    <row r="193" spans="1:18" ht="14.25">
      <c r="A193" s="5">
        <f t="shared" si="26"/>
        <v>9</v>
      </c>
      <c r="B193" s="169" t="s">
        <v>83</v>
      </c>
      <c r="C193" s="234" t="s">
        <v>110</v>
      </c>
      <c r="D193" s="184"/>
      <c r="E193" s="184">
        <f t="shared" si="28"/>
        <v>4920</v>
      </c>
      <c r="F193" s="184">
        <v>410</v>
      </c>
      <c r="G193" s="184">
        <v>410</v>
      </c>
      <c r="H193" s="184">
        <v>410</v>
      </c>
      <c r="I193" s="184">
        <v>410</v>
      </c>
      <c r="J193" s="184">
        <v>410</v>
      </c>
      <c r="K193" s="184">
        <v>410</v>
      </c>
      <c r="L193" s="184">
        <v>410</v>
      </c>
      <c r="M193" s="184">
        <v>410</v>
      </c>
      <c r="N193" s="184">
        <v>410</v>
      </c>
      <c r="O193" s="184">
        <v>410</v>
      </c>
      <c r="P193" s="184">
        <v>410</v>
      </c>
      <c r="Q193" s="184">
        <v>410</v>
      </c>
      <c r="R193" s="5" t="s">
        <v>87</v>
      </c>
    </row>
    <row r="194" spans="1:18" ht="28.5">
      <c r="A194" s="5">
        <f t="shared" si="26"/>
        <v>10</v>
      </c>
      <c r="B194" s="169" t="s">
        <v>83</v>
      </c>
      <c r="C194" s="234" t="s">
        <v>109</v>
      </c>
      <c r="D194" s="184"/>
      <c r="E194" s="184">
        <f t="shared" si="28"/>
        <v>6000</v>
      </c>
      <c r="F194" s="184">
        <v>500</v>
      </c>
      <c r="G194" s="184">
        <v>500</v>
      </c>
      <c r="H194" s="184">
        <v>500</v>
      </c>
      <c r="I194" s="184">
        <v>500</v>
      </c>
      <c r="J194" s="184">
        <v>500</v>
      </c>
      <c r="K194" s="184">
        <v>500</v>
      </c>
      <c r="L194" s="184">
        <v>500</v>
      </c>
      <c r="M194" s="184">
        <v>500</v>
      </c>
      <c r="N194" s="184">
        <v>500</v>
      </c>
      <c r="O194" s="184">
        <v>500</v>
      </c>
      <c r="P194" s="184">
        <v>500</v>
      </c>
      <c r="Q194" s="184">
        <v>500</v>
      </c>
      <c r="R194" s="5" t="s">
        <v>87</v>
      </c>
    </row>
    <row r="195" spans="1:18" ht="1.5" hidden="1" customHeight="1">
      <c r="B195" s="169"/>
      <c r="C195" s="191" t="s">
        <v>108</v>
      </c>
      <c r="D195" s="171"/>
      <c r="E195" s="171" t="e">
        <f t="shared" ref="E195:F195" si="29">SUM(E196:E255)</f>
        <v>#VALUE!</v>
      </c>
      <c r="F195" s="171" t="e">
        <f t="shared" si="29"/>
        <v>#VALUE!</v>
      </c>
      <c r="G195" s="184">
        <v>500</v>
      </c>
      <c r="H195" s="184">
        <v>500</v>
      </c>
      <c r="I195" s="184">
        <v>500</v>
      </c>
      <c r="J195" s="184">
        <v>500</v>
      </c>
      <c r="K195" s="184">
        <v>500</v>
      </c>
      <c r="L195" s="184">
        <v>500</v>
      </c>
      <c r="M195" s="184">
        <v>500</v>
      </c>
      <c r="N195" s="184">
        <v>500</v>
      </c>
      <c r="O195" s="184">
        <v>500</v>
      </c>
      <c r="P195" s="184">
        <v>500</v>
      </c>
      <c r="Q195" s="184">
        <v>500</v>
      </c>
    </row>
    <row r="196" spans="1:18" hidden="1">
      <c r="A196" s="5">
        <v>1</v>
      </c>
      <c r="B196" s="169" t="s">
        <v>105</v>
      </c>
      <c r="C196" s="192" t="s">
        <v>107</v>
      </c>
      <c r="D196" s="173"/>
      <c r="E196" s="173" t="e">
        <f t="shared" ref="E196:E227" si="30">SUM(F196:Q196)</f>
        <v>#VALUE!</v>
      </c>
      <c r="F196" s="193" t="e">
        <f>SUMIF('[1]План ЗП'!$A$8:$A$1071,'[2]План витрат'!$B196,'[1]План ЗП'!DH$8:DH$1071)</f>
        <v>#VALUE!</v>
      </c>
      <c r="G196" s="184">
        <v>500</v>
      </c>
      <c r="H196" s="184">
        <v>500</v>
      </c>
      <c r="I196" s="184">
        <v>500</v>
      </c>
      <c r="J196" s="184">
        <v>500</v>
      </c>
      <c r="K196" s="184">
        <v>500</v>
      </c>
      <c r="L196" s="184">
        <v>500</v>
      </c>
      <c r="M196" s="184">
        <v>500</v>
      </c>
      <c r="N196" s="184">
        <v>500</v>
      </c>
      <c r="O196" s="184">
        <v>500</v>
      </c>
      <c r="P196" s="184">
        <v>500</v>
      </c>
      <c r="Q196" s="184">
        <v>500</v>
      </c>
      <c r="R196" s="5" t="s">
        <v>85</v>
      </c>
    </row>
    <row r="197" spans="1:18" hidden="1">
      <c r="A197" s="5">
        <f t="shared" ref="A197:A228" si="31">A196+1</f>
        <v>2</v>
      </c>
      <c r="B197" s="169" t="s">
        <v>105</v>
      </c>
      <c r="C197" s="192" t="s">
        <v>106</v>
      </c>
      <c r="D197" s="173"/>
      <c r="E197" s="173" t="e">
        <f t="shared" si="30"/>
        <v>#VALUE!</v>
      </c>
      <c r="F197" s="193" t="e">
        <f>SUMIF('[1]План ЗП'!$A$8:$A$1071,'[2]План витрат'!$B197,'[1]План ЗП'!DU$8:DU$1071)</f>
        <v>#VALUE!</v>
      </c>
      <c r="G197" s="184">
        <v>500</v>
      </c>
      <c r="H197" s="184">
        <v>500</v>
      </c>
      <c r="I197" s="184">
        <v>500</v>
      </c>
      <c r="J197" s="184">
        <v>500</v>
      </c>
      <c r="K197" s="184">
        <v>500</v>
      </c>
      <c r="L197" s="184">
        <v>500</v>
      </c>
      <c r="M197" s="184">
        <v>500</v>
      </c>
      <c r="N197" s="184">
        <v>500</v>
      </c>
      <c r="O197" s="184">
        <v>500</v>
      </c>
      <c r="P197" s="184">
        <v>500</v>
      </c>
      <c r="Q197" s="184">
        <v>500</v>
      </c>
      <c r="R197" s="5" t="s">
        <v>84</v>
      </c>
    </row>
    <row r="198" spans="1:18" hidden="1">
      <c r="A198" s="5">
        <f t="shared" si="31"/>
        <v>3</v>
      </c>
      <c r="B198" s="169" t="s">
        <v>105</v>
      </c>
      <c r="C198" s="194"/>
      <c r="D198" s="173"/>
      <c r="E198" s="173">
        <f t="shared" si="30"/>
        <v>5500</v>
      </c>
      <c r="F198" s="174"/>
      <c r="G198" s="184">
        <v>500</v>
      </c>
      <c r="H198" s="184">
        <v>500</v>
      </c>
      <c r="I198" s="184">
        <v>500</v>
      </c>
      <c r="J198" s="184">
        <v>500</v>
      </c>
      <c r="K198" s="184">
        <v>500</v>
      </c>
      <c r="L198" s="184">
        <v>500</v>
      </c>
      <c r="M198" s="184">
        <v>500</v>
      </c>
      <c r="N198" s="184">
        <v>500</v>
      </c>
      <c r="O198" s="184">
        <v>500</v>
      </c>
      <c r="P198" s="184">
        <v>500</v>
      </c>
      <c r="Q198" s="184">
        <v>500</v>
      </c>
    </row>
    <row r="199" spans="1:18" hidden="1">
      <c r="A199" s="5">
        <f t="shared" si="31"/>
        <v>4</v>
      </c>
      <c r="B199" s="169" t="s">
        <v>105</v>
      </c>
      <c r="C199" s="194"/>
      <c r="D199" s="173"/>
      <c r="E199" s="173">
        <f t="shared" si="30"/>
        <v>5500</v>
      </c>
      <c r="F199" s="174"/>
      <c r="G199" s="184">
        <v>500</v>
      </c>
      <c r="H199" s="184">
        <v>500</v>
      </c>
      <c r="I199" s="184">
        <v>500</v>
      </c>
      <c r="J199" s="184">
        <v>500</v>
      </c>
      <c r="K199" s="184">
        <v>500</v>
      </c>
      <c r="L199" s="184">
        <v>500</v>
      </c>
      <c r="M199" s="184">
        <v>500</v>
      </c>
      <c r="N199" s="184">
        <v>500</v>
      </c>
      <c r="O199" s="184">
        <v>500</v>
      </c>
      <c r="P199" s="184">
        <v>500</v>
      </c>
      <c r="Q199" s="184">
        <v>500</v>
      </c>
    </row>
    <row r="200" spans="1:18" hidden="1">
      <c r="A200" s="5">
        <f t="shared" si="31"/>
        <v>5</v>
      </c>
      <c r="B200" s="169" t="s">
        <v>105</v>
      </c>
      <c r="C200" s="194"/>
      <c r="D200" s="173"/>
      <c r="E200" s="173">
        <f t="shared" si="30"/>
        <v>5500</v>
      </c>
      <c r="F200" s="174"/>
      <c r="G200" s="184">
        <v>500</v>
      </c>
      <c r="H200" s="184">
        <v>500</v>
      </c>
      <c r="I200" s="184">
        <v>500</v>
      </c>
      <c r="J200" s="184">
        <v>500</v>
      </c>
      <c r="K200" s="184">
        <v>500</v>
      </c>
      <c r="L200" s="184">
        <v>500</v>
      </c>
      <c r="M200" s="184">
        <v>500</v>
      </c>
      <c r="N200" s="184">
        <v>500</v>
      </c>
      <c r="O200" s="184">
        <v>500</v>
      </c>
      <c r="P200" s="184">
        <v>500</v>
      </c>
      <c r="Q200" s="184">
        <v>500</v>
      </c>
    </row>
    <row r="201" spans="1:18" hidden="1">
      <c r="A201" s="5">
        <f t="shared" si="31"/>
        <v>6</v>
      </c>
      <c r="B201" s="169" t="s">
        <v>105</v>
      </c>
      <c r="C201" s="194"/>
      <c r="D201" s="173"/>
      <c r="E201" s="173">
        <f t="shared" si="30"/>
        <v>5500</v>
      </c>
      <c r="F201" s="174"/>
      <c r="G201" s="184">
        <v>500</v>
      </c>
      <c r="H201" s="184">
        <v>500</v>
      </c>
      <c r="I201" s="184">
        <v>500</v>
      </c>
      <c r="J201" s="184">
        <v>500</v>
      </c>
      <c r="K201" s="184">
        <v>500</v>
      </c>
      <c r="L201" s="184">
        <v>500</v>
      </c>
      <c r="M201" s="184">
        <v>500</v>
      </c>
      <c r="N201" s="184">
        <v>500</v>
      </c>
      <c r="O201" s="184">
        <v>500</v>
      </c>
      <c r="P201" s="184">
        <v>500</v>
      </c>
      <c r="Q201" s="184">
        <v>500</v>
      </c>
    </row>
    <row r="202" spans="1:18" hidden="1">
      <c r="A202" s="5">
        <f t="shared" si="31"/>
        <v>7</v>
      </c>
      <c r="B202" s="169" t="s">
        <v>105</v>
      </c>
      <c r="C202" s="194"/>
      <c r="D202" s="173"/>
      <c r="E202" s="173">
        <f t="shared" si="30"/>
        <v>5500</v>
      </c>
      <c r="F202" s="174"/>
      <c r="G202" s="184">
        <v>500</v>
      </c>
      <c r="H202" s="184">
        <v>500</v>
      </c>
      <c r="I202" s="184">
        <v>500</v>
      </c>
      <c r="J202" s="184">
        <v>500</v>
      </c>
      <c r="K202" s="184">
        <v>500</v>
      </c>
      <c r="L202" s="184">
        <v>500</v>
      </c>
      <c r="M202" s="184">
        <v>500</v>
      </c>
      <c r="N202" s="184">
        <v>500</v>
      </c>
      <c r="O202" s="184">
        <v>500</v>
      </c>
      <c r="P202" s="184">
        <v>500</v>
      </c>
      <c r="Q202" s="184">
        <v>500</v>
      </c>
    </row>
    <row r="203" spans="1:18" hidden="1">
      <c r="A203" s="5">
        <f t="shared" si="31"/>
        <v>8</v>
      </c>
      <c r="B203" s="169" t="s">
        <v>105</v>
      </c>
      <c r="C203" s="194"/>
      <c r="D203" s="173"/>
      <c r="E203" s="173">
        <f t="shared" si="30"/>
        <v>5500</v>
      </c>
      <c r="F203" s="174"/>
      <c r="G203" s="184">
        <v>500</v>
      </c>
      <c r="H203" s="184">
        <v>500</v>
      </c>
      <c r="I203" s="184">
        <v>500</v>
      </c>
      <c r="J203" s="184">
        <v>500</v>
      </c>
      <c r="K203" s="184">
        <v>500</v>
      </c>
      <c r="L203" s="184">
        <v>500</v>
      </c>
      <c r="M203" s="184">
        <v>500</v>
      </c>
      <c r="N203" s="184">
        <v>500</v>
      </c>
      <c r="O203" s="184">
        <v>500</v>
      </c>
      <c r="P203" s="184">
        <v>500</v>
      </c>
      <c r="Q203" s="184">
        <v>500</v>
      </c>
    </row>
    <row r="204" spans="1:18" hidden="1">
      <c r="A204" s="5">
        <f t="shared" si="31"/>
        <v>9</v>
      </c>
      <c r="B204" s="169" t="s">
        <v>105</v>
      </c>
      <c r="C204" s="194"/>
      <c r="D204" s="173"/>
      <c r="E204" s="173">
        <f t="shared" si="30"/>
        <v>5500</v>
      </c>
      <c r="F204" s="174"/>
      <c r="G204" s="184">
        <v>500</v>
      </c>
      <c r="H204" s="184">
        <v>500</v>
      </c>
      <c r="I204" s="184">
        <v>500</v>
      </c>
      <c r="J204" s="184">
        <v>500</v>
      </c>
      <c r="K204" s="184">
        <v>500</v>
      </c>
      <c r="L204" s="184">
        <v>500</v>
      </c>
      <c r="M204" s="184">
        <v>500</v>
      </c>
      <c r="N204" s="184">
        <v>500</v>
      </c>
      <c r="O204" s="184">
        <v>500</v>
      </c>
      <c r="P204" s="184">
        <v>500</v>
      </c>
      <c r="Q204" s="184">
        <v>500</v>
      </c>
    </row>
    <row r="205" spans="1:18" hidden="1">
      <c r="A205" s="5">
        <f t="shared" si="31"/>
        <v>10</v>
      </c>
      <c r="B205" s="169" t="s">
        <v>105</v>
      </c>
      <c r="C205" s="194"/>
      <c r="D205" s="173"/>
      <c r="E205" s="173">
        <f t="shared" si="30"/>
        <v>5500</v>
      </c>
      <c r="F205" s="174"/>
      <c r="G205" s="184">
        <v>500</v>
      </c>
      <c r="H205" s="184">
        <v>500</v>
      </c>
      <c r="I205" s="184">
        <v>500</v>
      </c>
      <c r="J205" s="184">
        <v>500</v>
      </c>
      <c r="K205" s="184">
        <v>500</v>
      </c>
      <c r="L205" s="184">
        <v>500</v>
      </c>
      <c r="M205" s="184">
        <v>500</v>
      </c>
      <c r="N205" s="184">
        <v>500</v>
      </c>
      <c r="O205" s="184">
        <v>500</v>
      </c>
      <c r="P205" s="184">
        <v>500</v>
      </c>
      <c r="Q205" s="184">
        <v>500</v>
      </c>
    </row>
    <row r="206" spans="1:18" hidden="1">
      <c r="A206" s="5">
        <f t="shared" si="31"/>
        <v>11</v>
      </c>
      <c r="B206" s="169" t="s">
        <v>105</v>
      </c>
      <c r="C206" s="194"/>
      <c r="D206" s="173"/>
      <c r="E206" s="173">
        <f t="shared" si="30"/>
        <v>5500</v>
      </c>
      <c r="F206" s="174"/>
      <c r="G206" s="184">
        <v>500</v>
      </c>
      <c r="H206" s="184">
        <v>500</v>
      </c>
      <c r="I206" s="184">
        <v>500</v>
      </c>
      <c r="J206" s="184">
        <v>500</v>
      </c>
      <c r="K206" s="184">
        <v>500</v>
      </c>
      <c r="L206" s="184">
        <v>500</v>
      </c>
      <c r="M206" s="184">
        <v>500</v>
      </c>
      <c r="N206" s="184">
        <v>500</v>
      </c>
      <c r="O206" s="184">
        <v>500</v>
      </c>
      <c r="P206" s="184">
        <v>500</v>
      </c>
      <c r="Q206" s="184">
        <v>500</v>
      </c>
    </row>
    <row r="207" spans="1:18" hidden="1">
      <c r="A207" s="5">
        <f t="shared" si="31"/>
        <v>12</v>
      </c>
      <c r="B207" s="169" t="s">
        <v>105</v>
      </c>
      <c r="C207" s="194"/>
      <c r="D207" s="173"/>
      <c r="E207" s="173">
        <f t="shared" si="30"/>
        <v>5500</v>
      </c>
      <c r="F207" s="174"/>
      <c r="G207" s="184">
        <v>500</v>
      </c>
      <c r="H207" s="184">
        <v>500</v>
      </c>
      <c r="I207" s="184">
        <v>500</v>
      </c>
      <c r="J207" s="184">
        <v>500</v>
      </c>
      <c r="K207" s="184">
        <v>500</v>
      </c>
      <c r="L207" s="184">
        <v>500</v>
      </c>
      <c r="M207" s="184">
        <v>500</v>
      </c>
      <c r="N207" s="184">
        <v>500</v>
      </c>
      <c r="O207" s="184">
        <v>500</v>
      </c>
      <c r="P207" s="184">
        <v>500</v>
      </c>
      <c r="Q207" s="184">
        <v>500</v>
      </c>
    </row>
    <row r="208" spans="1:18" hidden="1">
      <c r="A208" s="5">
        <f t="shared" si="31"/>
        <v>13</v>
      </c>
      <c r="B208" s="169" t="s">
        <v>105</v>
      </c>
      <c r="C208" s="194"/>
      <c r="D208" s="173"/>
      <c r="E208" s="173">
        <f t="shared" si="30"/>
        <v>5500</v>
      </c>
      <c r="F208" s="174"/>
      <c r="G208" s="184">
        <v>500</v>
      </c>
      <c r="H208" s="184">
        <v>500</v>
      </c>
      <c r="I208" s="184">
        <v>500</v>
      </c>
      <c r="J208" s="184">
        <v>500</v>
      </c>
      <c r="K208" s="184">
        <v>500</v>
      </c>
      <c r="L208" s="184">
        <v>500</v>
      </c>
      <c r="M208" s="184">
        <v>500</v>
      </c>
      <c r="N208" s="184">
        <v>500</v>
      </c>
      <c r="O208" s="184">
        <v>500</v>
      </c>
      <c r="P208" s="184">
        <v>500</v>
      </c>
      <c r="Q208" s="184">
        <v>500</v>
      </c>
    </row>
    <row r="209" spans="1:17" ht="3" hidden="1" customHeight="1">
      <c r="A209" s="5">
        <f t="shared" si="31"/>
        <v>14</v>
      </c>
      <c r="B209" s="169" t="s">
        <v>105</v>
      </c>
      <c r="C209" s="194"/>
      <c r="D209" s="173"/>
      <c r="E209" s="173">
        <f t="shared" si="30"/>
        <v>5500</v>
      </c>
      <c r="F209" s="174"/>
      <c r="G209" s="184">
        <v>500</v>
      </c>
      <c r="H209" s="184">
        <v>500</v>
      </c>
      <c r="I209" s="184">
        <v>500</v>
      </c>
      <c r="J209" s="184">
        <v>500</v>
      </c>
      <c r="K209" s="184">
        <v>500</v>
      </c>
      <c r="L209" s="184">
        <v>500</v>
      </c>
      <c r="M209" s="184">
        <v>500</v>
      </c>
      <c r="N209" s="184">
        <v>500</v>
      </c>
      <c r="O209" s="184">
        <v>500</v>
      </c>
      <c r="P209" s="184">
        <v>500</v>
      </c>
      <c r="Q209" s="184">
        <v>500</v>
      </c>
    </row>
    <row r="210" spans="1:17" hidden="1">
      <c r="A210" s="5">
        <f t="shared" si="31"/>
        <v>15</v>
      </c>
      <c r="B210" s="169" t="s">
        <v>105</v>
      </c>
      <c r="C210" s="194"/>
      <c r="D210" s="173"/>
      <c r="E210" s="173">
        <f t="shared" si="30"/>
        <v>5500</v>
      </c>
      <c r="F210" s="174"/>
      <c r="G210" s="184">
        <v>500</v>
      </c>
      <c r="H210" s="184">
        <v>500</v>
      </c>
      <c r="I210" s="184">
        <v>500</v>
      </c>
      <c r="J210" s="184">
        <v>500</v>
      </c>
      <c r="K210" s="184">
        <v>500</v>
      </c>
      <c r="L210" s="184">
        <v>500</v>
      </c>
      <c r="M210" s="184">
        <v>500</v>
      </c>
      <c r="N210" s="184">
        <v>500</v>
      </c>
      <c r="O210" s="184">
        <v>500</v>
      </c>
      <c r="P210" s="184">
        <v>500</v>
      </c>
      <c r="Q210" s="184">
        <v>500</v>
      </c>
    </row>
    <row r="211" spans="1:17" hidden="1">
      <c r="A211" s="5">
        <f t="shared" si="31"/>
        <v>16</v>
      </c>
      <c r="B211" s="169" t="s">
        <v>105</v>
      </c>
      <c r="C211" s="194"/>
      <c r="D211" s="173"/>
      <c r="E211" s="173">
        <f t="shared" si="30"/>
        <v>5500</v>
      </c>
      <c r="F211" s="174"/>
      <c r="G211" s="184">
        <v>500</v>
      </c>
      <c r="H211" s="184">
        <v>500</v>
      </c>
      <c r="I211" s="184">
        <v>500</v>
      </c>
      <c r="J211" s="184">
        <v>500</v>
      </c>
      <c r="K211" s="184">
        <v>500</v>
      </c>
      <c r="L211" s="184">
        <v>500</v>
      </c>
      <c r="M211" s="184">
        <v>500</v>
      </c>
      <c r="N211" s="184">
        <v>500</v>
      </c>
      <c r="O211" s="184">
        <v>500</v>
      </c>
      <c r="P211" s="184">
        <v>500</v>
      </c>
      <c r="Q211" s="184">
        <v>500</v>
      </c>
    </row>
    <row r="212" spans="1:17" hidden="1">
      <c r="A212" s="5">
        <f t="shared" si="31"/>
        <v>17</v>
      </c>
      <c r="B212" s="169" t="s">
        <v>105</v>
      </c>
      <c r="C212" s="194"/>
      <c r="D212" s="173"/>
      <c r="E212" s="173">
        <f t="shared" si="30"/>
        <v>5500</v>
      </c>
      <c r="F212" s="174"/>
      <c r="G212" s="184">
        <v>500</v>
      </c>
      <c r="H212" s="184">
        <v>500</v>
      </c>
      <c r="I212" s="184">
        <v>500</v>
      </c>
      <c r="J212" s="184">
        <v>500</v>
      </c>
      <c r="K212" s="184">
        <v>500</v>
      </c>
      <c r="L212" s="184">
        <v>500</v>
      </c>
      <c r="M212" s="184">
        <v>500</v>
      </c>
      <c r="N212" s="184">
        <v>500</v>
      </c>
      <c r="O212" s="184">
        <v>500</v>
      </c>
      <c r="P212" s="184">
        <v>500</v>
      </c>
      <c r="Q212" s="184">
        <v>500</v>
      </c>
    </row>
    <row r="213" spans="1:17" hidden="1">
      <c r="A213" s="5">
        <f t="shared" si="31"/>
        <v>18</v>
      </c>
      <c r="B213" s="169" t="s">
        <v>105</v>
      </c>
      <c r="C213" s="194"/>
      <c r="D213" s="173"/>
      <c r="E213" s="173">
        <f t="shared" si="30"/>
        <v>5500</v>
      </c>
      <c r="F213" s="174"/>
      <c r="G213" s="184">
        <v>500</v>
      </c>
      <c r="H213" s="184">
        <v>500</v>
      </c>
      <c r="I213" s="184">
        <v>500</v>
      </c>
      <c r="J213" s="184">
        <v>500</v>
      </c>
      <c r="K213" s="184">
        <v>500</v>
      </c>
      <c r="L213" s="184">
        <v>500</v>
      </c>
      <c r="M213" s="184">
        <v>500</v>
      </c>
      <c r="N213" s="184">
        <v>500</v>
      </c>
      <c r="O213" s="184">
        <v>500</v>
      </c>
      <c r="P213" s="184">
        <v>500</v>
      </c>
      <c r="Q213" s="184">
        <v>500</v>
      </c>
    </row>
    <row r="214" spans="1:17" hidden="1">
      <c r="A214" s="5">
        <f t="shared" si="31"/>
        <v>19</v>
      </c>
      <c r="B214" s="169" t="s">
        <v>105</v>
      </c>
      <c r="C214" s="194"/>
      <c r="D214" s="173"/>
      <c r="E214" s="173">
        <f t="shared" si="30"/>
        <v>5500</v>
      </c>
      <c r="F214" s="174"/>
      <c r="G214" s="184">
        <v>500</v>
      </c>
      <c r="H214" s="184">
        <v>500</v>
      </c>
      <c r="I214" s="184">
        <v>500</v>
      </c>
      <c r="J214" s="184">
        <v>500</v>
      </c>
      <c r="K214" s="184">
        <v>500</v>
      </c>
      <c r="L214" s="184">
        <v>500</v>
      </c>
      <c r="M214" s="184">
        <v>500</v>
      </c>
      <c r="N214" s="184">
        <v>500</v>
      </c>
      <c r="O214" s="184">
        <v>500</v>
      </c>
      <c r="P214" s="184">
        <v>500</v>
      </c>
      <c r="Q214" s="184">
        <v>500</v>
      </c>
    </row>
    <row r="215" spans="1:17" hidden="1">
      <c r="A215" s="5">
        <f t="shared" si="31"/>
        <v>20</v>
      </c>
      <c r="B215" s="169" t="s">
        <v>105</v>
      </c>
      <c r="C215" s="194"/>
      <c r="D215" s="173"/>
      <c r="E215" s="173">
        <f t="shared" si="30"/>
        <v>5500</v>
      </c>
      <c r="F215" s="174"/>
      <c r="G215" s="184">
        <v>500</v>
      </c>
      <c r="H215" s="184">
        <v>500</v>
      </c>
      <c r="I215" s="184">
        <v>500</v>
      </c>
      <c r="J215" s="184">
        <v>500</v>
      </c>
      <c r="K215" s="184">
        <v>500</v>
      </c>
      <c r="L215" s="184">
        <v>500</v>
      </c>
      <c r="M215" s="184">
        <v>500</v>
      </c>
      <c r="N215" s="184">
        <v>500</v>
      </c>
      <c r="O215" s="184">
        <v>500</v>
      </c>
      <c r="P215" s="184">
        <v>500</v>
      </c>
      <c r="Q215" s="184">
        <v>500</v>
      </c>
    </row>
    <row r="216" spans="1:17" hidden="1">
      <c r="A216" s="5">
        <f t="shared" si="31"/>
        <v>21</v>
      </c>
      <c r="B216" s="169" t="s">
        <v>105</v>
      </c>
      <c r="C216" s="194"/>
      <c r="D216" s="173"/>
      <c r="E216" s="173">
        <f t="shared" si="30"/>
        <v>5500</v>
      </c>
      <c r="F216" s="174"/>
      <c r="G216" s="184">
        <v>500</v>
      </c>
      <c r="H216" s="184">
        <v>500</v>
      </c>
      <c r="I216" s="184">
        <v>500</v>
      </c>
      <c r="J216" s="184">
        <v>500</v>
      </c>
      <c r="K216" s="184">
        <v>500</v>
      </c>
      <c r="L216" s="184">
        <v>500</v>
      </c>
      <c r="M216" s="184">
        <v>500</v>
      </c>
      <c r="N216" s="184">
        <v>500</v>
      </c>
      <c r="O216" s="184">
        <v>500</v>
      </c>
      <c r="P216" s="184">
        <v>500</v>
      </c>
      <c r="Q216" s="184">
        <v>500</v>
      </c>
    </row>
    <row r="217" spans="1:17" hidden="1">
      <c r="A217" s="5">
        <f t="shared" si="31"/>
        <v>22</v>
      </c>
      <c r="B217" s="169" t="s">
        <v>105</v>
      </c>
      <c r="C217" s="194"/>
      <c r="D217" s="173"/>
      <c r="E217" s="173">
        <f t="shared" si="30"/>
        <v>5500</v>
      </c>
      <c r="F217" s="174"/>
      <c r="G217" s="184">
        <v>500</v>
      </c>
      <c r="H217" s="184">
        <v>500</v>
      </c>
      <c r="I217" s="184">
        <v>500</v>
      </c>
      <c r="J217" s="184">
        <v>500</v>
      </c>
      <c r="K217" s="184">
        <v>500</v>
      </c>
      <c r="L217" s="184">
        <v>500</v>
      </c>
      <c r="M217" s="184">
        <v>500</v>
      </c>
      <c r="N217" s="184">
        <v>500</v>
      </c>
      <c r="O217" s="184">
        <v>500</v>
      </c>
      <c r="P217" s="184">
        <v>500</v>
      </c>
      <c r="Q217" s="184">
        <v>500</v>
      </c>
    </row>
    <row r="218" spans="1:17" hidden="1">
      <c r="A218" s="5">
        <f t="shared" si="31"/>
        <v>23</v>
      </c>
      <c r="B218" s="169" t="s">
        <v>105</v>
      </c>
      <c r="C218" s="194"/>
      <c r="D218" s="173"/>
      <c r="E218" s="173">
        <f t="shared" si="30"/>
        <v>5500</v>
      </c>
      <c r="F218" s="174"/>
      <c r="G218" s="184">
        <v>500</v>
      </c>
      <c r="H218" s="184">
        <v>500</v>
      </c>
      <c r="I218" s="184">
        <v>500</v>
      </c>
      <c r="J218" s="184">
        <v>500</v>
      </c>
      <c r="K218" s="184">
        <v>500</v>
      </c>
      <c r="L218" s="184">
        <v>500</v>
      </c>
      <c r="M218" s="184">
        <v>500</v>
      </c>
      <c r="N218" s="184">
        <v>500</v>
      </c>
      <c r="O218" s="184">
        <v>500</v>
      </c>
      <c r="P218" s="184">
        <v>500</v>
      </c>
      <c r="Q218" s="184">
        <v>500</v>
      </c>
    </row>
    <row r="219" spans="1:17" hidden="1">
      <c r="A219" s="5">
        <f t="shared" si="31"/>
        <v>24</v>
      </c>
      <c r="B219" s="169" t="s">
        <v>105</v>
      </c>
      <c r="C219" s="194"/>
      <c r="D219" s="173"/>
      <c r="E219" s="173">
        <f t="shared" si="30"/>
        <v>5500</v>
      </c>
      <c r="F219" s="174"/>
      <c r="G219" s="184">
        <v>500</v>
      </c>
      <c r="H219" s="184">
        <v>500</v>
      </c>
      <c r="I219" s="184">
        <v>500</v>
      </c>
      <c r="J219" s="184">
        <v>500</v>
      </c>
      <c r="K219" s="184">
        <v>500</v>
      </c>
      <c r="L219" s="184">
        <v>500</v>
      </c>
      <c r="M219" s="184">
        <v>500</v>
      </c>
      <c r="N219" s="184">
        <v>500</v>
      </c>
      <c r="O219" s="184">
        <v>500</v>
      </c>
      <c r="P219" s="184">
        <v>500</v>
      </c>
      <c r="Q219" s="184">
        <v>500</v>
      </c>
    </row>
    <row r="220" spans="1:17" hidden="1">
      <c r="A220" s="5">
        <f t="shared" si="31"/>
        <v>25</v>
      </c>
      <c r="B220" s="169" t="s">
        <v>105</v>
      </c>
      <c r="C220" s="194"/>
      <c r="D220" s="173"/>
      <c r="E220" s="173">
        <f t="shared" si="30"/>
        <v>5500</v>
      </c>
      <c r="F220" s="174"/>
      <c r="G220" s="184">
        <v>500</v>
      </c>
      <c r="H220" s="184">
        <v>500</v>
      </c>
      <c r="I220" s="184">
        <v>500</v>
      </c>
      <c r="J220" s="184">
        <v>500</v>
      </c>
      <c r="K220" s="184">
        <v>500</v>
      </c>
      <c r="L220" s="184">
        <v>500</v>
      </c>
      <c r="M220" s="184">
        <v>500</v>
      </c>
      <c r="N220" s="184">
        <v>500</v>
      </c>
      <c r="O220" s="184">
        <v>500</v>
      </c>
      <c r="P220" s="184">
        <v>500</v>
      </c>
      <c r="Q220" s="184">
        <v>500</v>
      </c>
    </row>
    <row r="221" spans="1:17" hidden="1">
      <c r="A221" s="5">
        <f t="shared" si="31"/>
        <v>26</v>
      </c>
      <c r="B221" s="169" t="s">
        <v>105</v>
      </c>
      <c r="C221" s="194"/>
      <c r="D221" s="173"/>
      <c r="E221" s="173">
        <f t="shared" si="30"/>
        <v>5500</v>
      </c>
      <c r="F221" s="174"/>
      <c r="G221" s="184">
        <v>500</v>
      </c>
      <c r="H221" s="184">
        <v>500</v>
      </c>
      <c r="I221" s="184">
        <v>500</v>
      </c>
      <c r="J221" s="184">
        <v>500</v>
      </c>
      <c r="K221" s="184">
        <v>500</v>
      </c>
      <c r="L221" s="184">
        <v>500</v>
      </c>
      <c r="M221" s="184">
        <v>500</v>
      </c>
      <c r="N221" s="184">
        <v>500</v>
      </c>
      <c r="O221" s="184">
        <v>500</v>
      </c>
      <c r="P221" s="184">
        <v>500</v>
      </c>
      <c r="Q221" s="184">
        <v>500</v>
      </c>
    </row>
    <row r="222" spans="1:17" hidden="1">
      <c r="A222" s="5">
        <f t="shared" si="31"/>
        <v>27</v>
      </c>
      <c r="B222" s="169" t="s">
        <v>105</v>
      </c>
      <c r="C222" s="194"/>
      <c r="D222" s="173"/>
      <c r="E222" s="173">
        <f t="shared" si="30"/>
        <v>5500</v>
      </c>
      <c r="F222" s="174"/>
      <c r="G222" s="184">
        <v>500</v>
      </c>
      <c r="H222" s="184">
        <v>500</v>
      </c>
      <c r="I222" s="184">
        <v>500</v>
      </c>
      <c r="J222" s="184">
        <v>500</v>
      </c>
      <c r="K222" s="184">
        <v>500</v>
      </c>
      <c r="L222" s="184">
        <v>500</v>
      </c>
      <c r="M222" s="184">
        <v>500</v>
      </c>
      <c r="N222" s="184">
        <v>500</v>
      </c>
      <c r="O222" s="184">
        <v>500</v>
      </c>
      <c r="P222" s="184">
        <v>500</v>
      </c>
      <c r="Q222" s="184">
        <v>500</v>
      </c>
    </row>
    <row r="223" spans="1:17" hidden="1">
      <c r="A223" s="5">
        <f t="shared" si="31"/>
        <v>28</v>
      </c>
      <c r="B223" s="169" t="s">
        <v>105</v>
      </c>
      <c r="C223" s="194"/>
      <c r="D223" s="173"/>
      <c r="E223" s="173">
        <f t="shared" si="30"/>
        <v>5500</v>
      </c>
      <c r="F223" s="174"/>
      <c r="G223" s="184">
        <v>500</v>
      </c>
      <c r="H223" s="184">
        <v>500</v>
      </c>
      <c r="I223" s="184">
        <v>500</v>
      </c>
      <c r="J223" s="184">
        <v>500</v>
      </c>
      <c r="K223" s="184">
        <v>500</v>
      </c>
      <c r="L223" s="184">
        <v>500</v>
      </c>
      <c r="M223" s="184">
        <v>500</v>
      </c>
      <c r="N223" s="184">
        <v>500</v>
      </c>
      <c r="O223" s="184">
        <v>500</v>
      </c>
      <c r="P223" s="184">
        <v>500</v>
      </c>
      <c r="Q223" s="184">
        <v>500</v>
      </c>
    </row>
    <row r="224" spans="1:17" hidden="1">
      <c r="A224" s="5">
        <f t="shared" si="31"/>
        <v>29</v>
      </c>
      <c r="B224" s="169" t="s">
        <v>105</v>
      </c>
      <c r="C224" s="194"/>
      <c r="D224" s="173"/>
      <c r="E224" s="173">
        <f t="shared" si="30"/>
        <v>5500</v>
      </c>
      <c r="F224" s="174"/>
      <c r="G224" s="184">
        <v>500</v>
      </c>
      <c r="H224" s="184">
        <v>500</v>
      </c>
      <c r="I224" s="184">
        <v>500</v>
      </c>
      <c r="J224" s="184">
        <v>500</v>
      </c>
      <c r="K224" s="184">
        <v>500</v>
      </c>
      <c r="L224" s="184">
        <v>500</v>
      </c>
      <c r="M224" s="184">
        <v>500</v>
      </c>
      <c r="N224" s="184">
        <v>500</v>
      </c>
      <c r="O224" s="184">
        <v>500</v>
      </c>
      <c r="P224" s="184">
        <v>500</v>
      </c>
      <c r="Q224" s="184">
        <v>500</v>
      </c>
    </row>
    <row r="225" spans="1:17" hidden="1">
      <c r="A225" s="5">
        <f t="shared" si="31"/>
        <v>30</v>
      </c>
      <c r="B225" s="169" t="s">
        <v>105</v>
      </c>
      <c r="C225" s="194"/>
      <c r="D225" s="173"/>
      <c r="E225" s="173">
        <f t="shared" si="30"/>
        <v>5500</v>
      </c>
      <c r="F225" s="174"/>
      <c r="G225" s="184">
        <v>500</v>
      </c>
      <c r="H225" s="184">
        <v>500</v>
      </c>
      <c r="I225" s="184">
        <v>500</v>
      </c>
      <c r="J225" s="184">
        <v>500</v>
      </c>
      <c r="K225" s="184">
        <v>500</v>
      </c>
      <c r="L225" s="184">
        <v>500</v>
      </c>
      <c r="M225" s="184">
        <v>500</v>
      </c>
      <c r="N225" s="184">
        <v>500</v>
      </c>
      <c r="O225" s="184">
        <v>500</v>
      </c>
      <c r="P225" s="184">
        <v>500</v>
      </c>
      <c r="Q225" s="184">
        <v>500</v>
      </c>
    </row>
    <row r="226" spans="1:17" hidden="1">
      <c r="A226" s="5">
        <f t="shared" si="31"/>
        <v>31</v>
      </c>
      <c r="B226" s="169" t="s">
        <v>105</v>
      </c>
      <c r="C226" s="194"/>
      <c r="D226" s="173"/>
      <c r="E226" s="173">
        <f t="shared" si="30"/>
        <v>5500</v>
      </c>
      <c r="F226" s="174"/>
      <c r="G226" s="184">
        <v>500</v>
      </c>
      <c r="H226" s="184">
        <v>500</v>
      </c>
      <c r="I226" s="184">
        <v>500</v>
      </c>
      <c r="J226" s="184">
        <v>500</v>
      </c>
      <c r="K226" s="184">
        <v>500</v>
      </c>
      <c r="L226" s="184">
        <v>500</v>
      </c>
      <c r="M226" s="184">
        <v>500</v>
      </c>
      <c r="N226" s="184">
        <v>500</v>
      </c>
      <c r="O226" s="184">
        <v>500</v>
      </c>
      <c r="P226" s="184">
        <v>500</v>
      </c>
      <c r="Q226" s="184">
        <v>500</v>
      </c>
    </row>
    <row r="227" spans="1:17" hidden="1">
      <c r="A227" s="5">
        <f t="shared" si="31"/>
        <v>32</v>
      </c>
      <c r="B227" s="169" t="s">
        <v>105</v>
      </c>
      <c r="C227" s="194"/>
      <c r="D227" s="173"/>
      <c r="E227" s="173">
        <f t="shared" si="30"/>
        <v>5500</v>
      </c>
      <c r="F227" s="174"/>
      <c r="G227" s="184">
        <v>500</v>
      </c>
      <c r="H227" s="184">
        <v>500</v>
      </c>
      <c r="I227" s="184">
        <v>500</v>
      </c>
      <c r="J227" s="184">
        <v>500</v>
      </c>
      <c r="K227" s="184">
        <v>500</v>
      </c>
      <c r="L227" s="184">
        <v>500</v>
      </c>
      <c r="M227" s="184">
        <v>500</v>
      </c>
      <c r="N227" s="184">
        <v>500</v>
      </c>
      <c r="O227" s="184">
        <v>500</v>
      </c>
      <c r="P227" s="184">
        <v>500</v>
      </c>
      <c r="Q227" s="184">
        <v>500</v>
      </c>
    </row>
    <row r="228" spans="1:17" hidden="1">
      <c r="A228" s="5">
        <f t="shared" si="31"/>
        <v>33</v>
      </c>
      <c r="B228" s="169" t="s">
        <v>105</v>
      </c>
      <c r="C228" s="194"/>
      <c r="D228" s="173"/>
      <c r="E228" s="173">
        <f t="shared" ref="E228:E255" si="32">SUM(F228:Q228)</f>
        <v>5500</v>
      </c>
      <c r="F228" s="174"/>
      <c r="G228" s="184">
        <v>500</v>
      </c>
      <c r="H228" s="184">
        <v>500</v>
      </c>
      <c r="I228" s="184">
        <v>500</v>
      </c>
      <c r="J228" s="184">
        <v>500</v>
      </c>
      <c r="K228" s="184">
        <v>500</v>
      </c>
      <c r="L228" s="184">
        <v>500</v>
      </c>
      <c r="M228" s="184">
        <v>500</v>
      </c>
      <c r="N228" s="184">
        <v>500</v>
      </c>
      <c r="O228" s="184">
        <v>500</v>
      </c>
      <c r="P228" s="184">
        <v>500</v>
      </c>
      <c r="Q228" s="184">
        <v>500</v>
      </c>
    </row>
    <row r="229" spans="1:17" hidden="1">
      <c r="A229" s="5">
        <f t="shared" ref="A229:A255" si="33">A228+1</f>
        <v>34</v>
      </c>
      <c r="B229" s="169" t="s">
        <v>105</v>
      </c>
      <c r="C229" s="194"/>
      <c r="D229" s="173"/>
      <c r="E229" s="173">
        <f t="shared" si="32"/>
        <v>5500</v>
      </c>
      <c r="F229" s="174"/>
      <c r="G229" s="184">
        <v>500</v>
      </c>
      <c r="H229" s="184">
        <v>500</v>
      </c>
      <c r="I229" s="184">
        <v>500</v>
      </c>
      <c r="J229" s="184">
        <v>500</v>
      </c>
      <c r="K229" s="184">
        <v>500</v>
      </c>
      <c r="L229" s="184">
        <v>500</v>
      </c>
      <c r="M229" s="184">
        <v>500</v>
      </c>
      <c r="N229" s="184">
        <v>500</v>
      </c>
      <c r="O229" s="184">
        <v>500</v>
      </c>
      <c r="P229" s="184">
        <v>500</v>
      </c>
      <c r="Q229" s="184">
        <v>500</v>
      </c>
    </row>
    <row r="230" spans="1:17" hidden="1">
      <c r="A230" s="5">
        <f t="shared" si="33"/>
        <v>35</v>
      </c>
      <c r="B230" s="169" t="s">
        <v>105</v>
      </c>
      <c r="C230" s="194"/>
      <c r="D230" s="173"/>
      <c r="E230" s="173">
        <f t="shared" si="32"/>
        <v>5500</v>
      </c>
      <c r="F230" s="174"/>
      <c r="G230" s="184">
        <v>500</v>
      </c>
      <c r="H230" s="184">
        <v>500</v>
      </c>
      <c r="I230" s="184">
        <v>500</v>
      </c>
      <c r="J230" s="184">
        <v>500</v>
      </c>
      <c r="K230" s="184">
        <v>500</v>
      </c>
      <c r="L230" s="184">
        <v>500</v>
      </c>
      <c r="M230" s="184">
        <v>500</v>
      </c>
      <c r="N230" s="184">
        <v>500</v>
      </c>
      <c r="O230" s="184">
        <v>500</v>
      </c>
      <c r="P230" s="184">
        <v>500</v>
      </c>
      <c r="Q230" s="184">
        <v>500</v>
      </c>
    </row>
    <row r="231" spans="1:17" hidden="1">
      <c r="A231" s="5">
        <f t="shared" si="33"/>
        <v>36</v>
      </c>
      <c r="B231" s="169" t="s">
        <v>105</v>
      </c>
      <c r="C231" s="194"/>
      <c r="D231" s="173"/>
      <c r="E231" s="173">
        <f t="shared" si="32"/>
        <v>5500</v>
      </c>
      <c r="F231" s="174"/>
      <c r="G231" s="184">
        <v>500</v>
      </c>
      <c r="H231" s="184">
        <v>500</v>
      </c>
      <c r="I231" s="184">
        <v>500</v>
      </c>
      <c r="J231" s="184">
        <v>500</v>
      </c>
      <c r="K231" s="184">
        <v>500</v>
      </c>
      <c r="L231" s="184">
        <v>500</v>
      </c>
      <c r="M231" s="184">
        <v>500</v>
      </c>
      <c r="N231" s="184">
        <v>500</v>
      </c>
      <c r="O231" s="184">
        <v>500</v>
      </c>
      <c r="P231" s="184">
        <v>500</v>
      </c>
      <c r="Q231" s="184">
        <v>500</v>
      </c>
    </row>
    <row r="232" spans="1:17" hidden="1">
      <c r="A232" s="5">
        <f t="shared" si="33"/>
        <v>37</v>
      </c>
      <c r="B232" s="169" t="s">
        <v>105</v>
      </c>
      <c r="C232" s="194"/>
      <c r="D232" s="173"/>
      <c r="E232" s="173">
        <f t="shared" si="32"/>
        <v>5500</v>
      </c>
      <c r="F232" s="174"/>
      <c r="G232" s="184">
        <v>500</v>
      </c>
      <c r="H232" s="184">
        <v>500</v>
      </c>
      <c r="I232" s="184">
        <v>500</v>
      </c>
      <c r="J232" s="184">
        <v>500</v>
      </c>
      <c r="K232" s="184">
        <v>500</v>
      </c>
      <c r="L232" s="184">
        <v>500</v>
      </c>
      <c r="M232" s="184">
        <v>500</v>
      </c>
      <c r="N232" s="184">
        <v>500</v>
      </c>
      <c r="O232" s="184">
        <v>500</v>
      </c>
      <c r="P232" s="184">
        <v>500</v>
      </c>
      <c r="Q232" s="184">
        <v>500</v>
      </c>
    </row>
    <row r="233" spans="1:17" hidden="1">
      <c r="A233" s="5">
        <f t="shared" si="33"/>
        <v>38</v>
      </c>
      <c r="B233" s="169" t="s">
        <v>105</v>
      </c>
      <c r="C233" s="194"/>
      <c r="D233" s="173"/>
      <c r="E233" s="173">
        <f t="shared" si="32"/>
        <v>5500</v>
      </c>
      <c r="F233" s="174"/>
      <c r="G233" s="184">
        <v>500</v>
      </c>
      <c r="H233" s="184">
        <v>500</v>
      </c>
      <c r="I233" s="184">
        <v>500</v>
      </c>
      <c r="J233" s="184">
        <v>500</v>
      </c>
      <c r="K233" s="184">
        <v>500</v>
      </c>
      <c r="L233" s="184">
        <v>500</v>
      </c>
      <c r="M233" s="184">
        <v>500</v>
      </c>
      <c r="N233" s="184">
        <v>500</v>
      </c>
      <c r="O233" s="184">
        <v>500</v>
      </c>
      <c r="P233" s="184">
        <v>500</v>
      </c>
      <c r="Q233" s="184">
        <v>500</v>
      </c>
    </row>
    <row r="234" spans="1:17" hidden="1">
      <c r="A234" s="5">
        <f t="shared" si="33"/>
        <v>39</v>
      </c>
      <c r="B234" s="169" t="s">
        <v>105</v>
      </c>
      <c r="C234" s="194"/>
      <c r="D234" s="173"/>
      <c r="E234" s="173">
        <f t="shared" si="32"/>
        <v>5500</v>
      </c>
      <c r="F234" s="174"/>
      <c r="G234" s="184">
        <v>500</v>
      </c>
      <c r="H234" s="184">
        <v>500</v>
      </c>
      <c r="I234" s="184">
        <v>500</v>
      </c>
      <c r="J234" s="184">
        <v>500</v>
      </c>
      <c r="K234" s="184">
        <v>500</v>
      </c>
      <c r="L234" s="184">
        <v>500</v>
      </c>
      <c r="M234" s="184">
        <v>500</v>
      </c>
      <c r="N234" s="184">
        <v>500</v>
      </c>
      <c r="O234" s="184">
        <v>500</v>
      </c>
      <c r="P234" s="184">
        <v>500</v>
      </c>
      <c r="Q234" s="184">
        <v>500</v>
      </c>
    </row>
    <row r="235" spans="1:17" hidden="1">
      <c r="A235" s="5">
        <f t="shared" si="33"/>
        <v>40</v>
      </c>
      <c r="B235" s="169" t="s">
        <v>105</v>
      </c>
      <c r="C235" s="194"/>
      <c r="D235" s="173"/>
      <c r="E235" s="173">
        <f t="shared" si="32"/>
        <v>5500</v>
      </c>
      <c r="F235" s="174"/>
      <c r="G235" s="184">
        <v>500</v>
      </c>
      <c r="H235" s="184">
        <v>500</v>
      </c>
      <c r="I235" s="184">
        <v>500</v>
      </c>
      <c r="J235" s="184">
        <v>500</v>
      </c>
      <c r="K235" s="184">
        <v>500</v>
      </c>
      <c r="L235" s="184">
        <v>500</v>
      </c>
      <c r="M235" s="184">
        <v>500</v>
      </c>
      <c r="N235" s="184">
        <v>500</v>
      </c>
      <c r="O235" s="184">
        <v>500</v>
      </c>
      <c r="P235" s="184">
        <v>500</v>
      </c>
      <c r="Q235" s="184">
        <v>500</v>
      </c>
    </row>
    <row r="236" spans="1:17" ht="2.25" hidden="1" customHeight="1">
      <c r="A236" s="5">
        <f t="shared" si="33"/>
        <v>41</v>
      </c>
      <c r="B236" s="169" t="s">
        <v>105</v>
      </c>
      <c r="C236" s="194"/>
      <c r="D236" s="173"/>
      <c r="E236" s="173">
        <f t="shared" si="32"/>
        <v>5500</v>
      </c>
      <c r="F236" s="174"/>
      <c r="G236" s="184">
        <v>500</v>
      </c>
      <c r="H236" s="184">
        <v>500</v>
      </c>
      <c r="I236" s="184">
        <v>500</v>
      </c>
      <c r="J236" s="184">
        <v>500</v>
      </c>
      <c r="K236" s="184">
        <v>500</v>
      </c>
      <c r="L236" s="184">
        <v>500</v>
      </c>
      <c r="M236" s="184">
        <v>500</v>
      </c>
      <c r="N236" s="184">
        <v>500</v>
      </c>
      <c r="O236" s="184">
        <v>500</v>
      </c>
      <c r="P236" s="184">
        <v>500</v>
      </c>
      <c r="Q236" s="184">
        <v>500</v>
      </c>
    </row>
    <row r="237" spans="1:17" hidden="1">
      <c r="A237" s="5">
        <f t="shared" si="33"/>
        <v>42</v>
      </c>
      <c r="B237" s="169" t="s">
        <v>105</v>
      </c>
      <c r="C237" s="194"/>
      <c r="D237" s="173"/>
      <c r="E237" s="173">
        <f t="shared" si="32"/>
        <v>5500</v>
      </c>
      <c r="F237" s="174"/>
      <c r="G237" s="184">
        <v>500</v>
      </c>
      <c r="H237" s="184">
        <v>500</v>
      </c>
      <c r="I237" s="184">
        <v>500</v>
      </c>
      <c r="J237" s="184">
        <v>500</v>
      </c>
      <c r="K237" s="184">
        <v>500</v>
      </c>
      <c r="L237" s="184">
        <v>500</v>
      </c>
      <c r="M237" s="184">
        <v>500</v>
      </c>
      <c r="N237" s="184">
        <v>500</v>
      </c>
      <c r="O237" s="184">
        <v>500</v>
      </c>
      <c r="P237" s="184">
        <v>500</v>
      </c>
      <c r="Q237" s="184">
        <v>500</v>
      </c>
    </row>
    <row r="238" spans="1:17" hidden="1">
      <c r="A238" s="5">
        <f t="shared" si="33"/>
        <v>43</v>
      </c>
      <c r="B238" s="169" t="s">
        <v>105</v>
      </c>
      <c r="C238" s="194"/>
      <c r="D238" s="173"/>
      <c r="E238" s="173">
        <f t="shared" si="32"/>
        <v>5500</v>
      </c>
      <c r="F238" s="174"/>
      <c r="G238" s="184">
        <v>500</v>
      </c>
      <c r="H238" s="184">
        <v>500</v>
      </c>
      <c r="I238" s="184">
        <v>500</v>
      </c>
      <c r="J238" s="184">
        <v>500</v>
      </c>
      <c r="K238" s="184">
        <v>500</v>
      </c>
      <c r="L238" s="184">
        <v>500</v>
      </c>
      <c r="M238" s="184">
        <v>500</v>
      </c>
      <c r="N238" s="184">
        <v>500</v>
      </c>
      <c r="O238" s="184">
        <v>500</v>
      </c>
      <c r="P238" s="184">
        <v>500</v>
      </c>
      <c r="Q238" s="184">
        <v>500</v>
      </c>
    </row>
    <row r="239" spans="1:17" hidden="1">
      <c r="A239" s="5">
        <f t="shared" si="33"/>
        <v>44</v>
      </c>
      <c r="B239" s="169" t="s">
        <v>105</v>
      </c>
      <c r="C239" s="194"/>
      <c r="D239" s="173"/>
      <c r="E239" s="173">
        <f t="shared" si="32"/>
        <v>5500</v>
      </c>
      <c r="F239" s="174"/>
      <c r="G239" s="184">
        <v>500</v>
      </c>
      <c r="H239" s="184">
        <v>500</v>
      </c>
      <c r="I239" s="184">
        <v>500</v>
      </c>
      <c r="J239" s="184">
        <v>500</v>
      </c>
      <c r="K239" s="184">
        <v>500</v>
      </c>
      <c r="L239" s="184">
        <v>500</v>
      </c>
      <c r="M239" s="184">
        <v>500</v>
      </c>
      <c r="N239" s="184">
        <v>500</v>
      </c>
      <c r="O239" s="184">
        <v>500</v>
      </c>
      <c r="P239" s="184">
        <v>500</v>
      </c>
      <c r="Q239" s="184">
        <v>500</v>
      </c>
    </row>
    <row r="240" spans="1:17" hidden="1">
      <c r="A240" s="5">
        <f t="shared" si="33"/>
        <v>45</v>
      </c>
      <c r="B240" s="169" t="s">
        <v>105</v>
      </c>
      <c r="C240" s="194"/>
      <c r="D240" s="173"/>
      <c r="E240" s="173">
        <f t="shared" si="32"/>
        <v>5500</v>
      </c>
      <c r="F240" s="174"/>
      <c r="G240" s="184">
        <v>500</v>
      </c>
      <c r="H240" s="184">
        <v>500</v>
      </c>
      <c r="I240" s="184">
        <v>500</v>
      </c>
      <c r="J240" s="184">
        <v>500</v>
      </c>
      <c r="K240" s="184">
        <v>500</v>
      </c>
      <c r="L240" s="184">
        <v>500</v>
      </c>
      <c r="M240" s="184">
        <v>500</v>
      </c>
      <c r="N240" s="184">
        <v>500</v>
      </c>
      <c r="O240" s="184">
        <v>500</v>
      </c>
      <c r="P240" s="184">
        <v>500</v>
      </c>
      <c r="Q240" s="184">
        <v>500</v>
      </c>
    </row>
    <row r="241" spans="1:17" hidden="1">
      <c r="A241" s="5">
        <f t="shared" si="33"/>
        <v>46</v>
      </c>
      <c r="B241" s="169" t="s">
        <v>105</v>
      </c>
      <c r="C241" s="194"/>
      <c r="D241" s="173"/>
      <c r="E241" s="173">
        <f t="shared" si="32"/>
        <v>5500</v>
      </c>
      <c r="F241" s="174"/>
      <c r="G241" s="184">
        <v>500</v>
      </c>
      <c r="H241" s="184">
        <v>500</v>
      </c>
      <c r="I241" s="184">
        <v>500</v>
      </c>
      <c r="J241" s="184">
        <v>500</v>
      </c>
      <c r="K241" s="184">
        <v>500</v>
      </c>
      <c r="L241" s="184">
        <v>500</v>
      </c>
      <c r="M241" s="184">
        <v>500</v>
      </c>
      <c r="N241" s="184">
        <v>500</v>
      </c>
      <c r="O241" s="184">
        <v>500</v>
      </c>
      <c r="P241" s="184">
        <v>500</v>
      </c>
      <c r="Q241" s="184">
        <v>500</v>
      </c>
    </row>
    <row r="242" spans="1:17" hidden="1">
      <c r="A242" s="5">
        <f t="shared" si="33"/>
        <v>47</v>
      </c>
      <c r="B242" s="169" t="s">
        <v>105</v>
      </c>
      <c r="C242" s="194"/>
      <c r="D242" s="173"/>
      <c r="E242" s="173">
        <f t="shared" si="32"/>
        <v>5500</v>
      </c>
      <c r="F242" s="174"/>
      <c r="G242" s="184">
        <v>500</v>
      </c>
      <c r="H242" s="184">
        <v>500</v>
      </c>
      <c r="I242" s="184">
        <v>500</v>
      </c>
      <c r="J242" s="184">
        <v>500</v>
      </c>
      <c r="K242" s="184">
        <v>500</v>
      </c>
      <c r="L242" s="184">
        <v>500</v>
      </c>
      <c r="M242" s="184">
        <v>500</v>
      </c>
      <c r="N242" s="184">
        <v>500</v>
      </c>
      <c r="O242" s="184">
        <v>500</v>
      </c>
      <c r="P242" s="184">
        <v>500</v>
      </c>
      <c r="Q242" s="184">
        <v>500</v>
      </c>
    </row>
    <row r="243" spans="1:17" hidden="1">
      <c r="A243" s="5">
        <f t="shared" si="33"/>
        <v>48</v>
      </c>
      <c r="B243" s="169" t="s">
        <v>105</v>
      </c>
      <c r="C243" s="194"/>
      <c r="D243" s="173"/>
      <c r="E243" s="173">
        <f t="shared" si="32"/>
        <v>5500</v>
      </c>
      <c r="F243" s="174"/>
      <c r="G243" s="184">
        <v>500</v>
      </c>
      <c r="H243" s="184">
        <v>500</v>
      </c>
      <c r="I243" s="184">
        <v>500</v>
      </c>
      <c r="J243" s="184">
        <v>500</v>
      </c>
      <c r="K243" s="184">
        <v>500</v>
      </c>
      <c r="L243" s="184">
        <v>500</v>
      </c>
      <c r="M243" s="184">
        <v>500</v>
      </c>
      <c r="N243" s="184">
        <v>500</v>
      </c>
      <c r="O243" s="184">
        <v>500</v>
      </c>
      <c r="P243" s="184">
        <v>500</v>
      </c>
      <c r="Q243" s="184">
        <v>500</v>
      </c>
    </row>
    <row r="244" spans="1:17" hidden="1">
      <c r="A244" s="5">
        <f t="shared" si="33"/>
        <v>49</v>
      </c>
      <c r="B244" s="169" t="s">
        <v>105</v>
      </c>
      <c r="C244" s="194"/>
      <c r="D244" s="173"/>
      <c r="E244" s="173">
        <f t="shared" si="32"/>
        <v>5500</v>
      </c>
      <c r="F244" s="174"/>
      <c r="G244" s="184">
        <v>500</v>
      </c>
      <c r="H244" s="184">
        <v>500</v>
      </c>
      <c r="I244" s="184">
        <v>500</v>
      </c>
      <c r="J244" s="184">
        <v>500</v>
      </c>
      <c r="K244" s="184">
        <v>500</v>
      </c>
      <c r="L244" s="184">
        <v>500</v>
      </c>
      <c r="M244" s="184">
        <v>500</v>
      </c>
      <c r="N244" s="184">
        <v>500</v>
      </c>
      <c r="O244" s="184">
        <v>500</v>
      </c>
      <c r="P244" s="184">
        <v>500</v>
      </c>
      <c r="Q244" s="184">
        <v>500</v>
      </c>
    </row>
    <row r="245" spans="1:17" hidden="1">
      <c r="A245" s="5">
        <f t="shared" si="33"/>
        <v>50</v>
      </c>
      <c r="B245" s="169" t="s">
        <v>105</v>
      </c>
      <c r="C245" s="194"/>
      <c r="D245" s="173"/>
      <c r="E245" s="173">
        <f t="shared" si="32"/>
        <v>5500</v>
      </c>
      <c r="F245" s="174"/>
      <c r="G245" s="184">
        <v>500</v>
      </c>
      <c r="H245" s="184">
        <v>500</v>
      </c>
      <c r="I245" s="184">
        <v>500</v>
      </c>
      <c r="J245" s="184">
        <v>500</v>
      </c>
      <c r="K245" s="184">
        <v>500</v>
      </c>
      <c r="L245" s="184">
        <v>500</v>
      </c>
      <c r="M245" s="184">
        <v>500</v>
      </c>
      <c r="N245" s="184">
        <v>500</v>
      </c>
      <c r="O245" s="184">
        <v>500</v>
      </c>
      <c r="P245" s="184">
        <v>500</v>
      </c>
      <c r="Q245" s="184">
        <v>500</v>
      </c>
    </row>
    <row r="246" spans="1:17" hidden="1">
      <c r="A246" s="5">
        <f t="shared" si="33"/>
        <v>51</v>
      </c>
      <c r="B246" s="169" t="s">
        <v>105</v>
      </c>
      <c r="C246" s="194"/>
      <c r="D246" s="173"/>
      <c r="E246" s="173">
        <f t="shared" si="32"/>
        <v>5500</v>
      </c>
      <c r="F246" s="174"/>
      <c r="G246" s="184">
        <v>500</v>
      </c>
      <c r="H246" s="184">
        <v>500</v>
      </c>
      <c r="I246" s="184">
        <v>500</v>
      </c>
      <c r="J246" s="184">
        <v>500</v>
      </c>
      <c r="K246" s="184">
        <v>500</v>
      </c>
      <c r="L246" s="184">
        <v>500</v>
      </c>
      <c r="M246" s="184">
        <v>500</v>
      </c>
      <c r="N246" s="184">
        <v>500</v>
      </c>
      <c r="O246" s="184">
        <v>500</v>
      </c>
      <c r="P246" s="184">
        <v>500</v>
      </c>
      <c r="Q246" s="184">
        <v>500</v>
      </c>
    </row>
    <row r="247" spans="1:17" hidden="1">
      <c r="A247" s="5">
        <f t="shared" si="33"/>
        <v>52</v>
      </c>
      <c r="B247" s="169" t="s">
        <v>105</v>
      </c>
      <c r="C247" s="194"/>
      <c r="D247" s="173"/>
      <c r="E247" s="173">
        <f t="shared" si="32"/>
        <v>5500</v>
      </c>
      <c r="F247" s="174"/>
      <c r="G247" s="184">
        <v>500</v>
      </c>
      <c r="H247" s="184">
        <v>500</v>
      </c>
      <c r="I247" s="184">
        <v>500</v>
      </c>
      <c r="J247" s="184">
        <v>500</v>
      </c>
      <c r="K247" s="184">
        <v>500</v>
      </c>
      <c r="L247" s="184">
        <v>500</v>
      </c>
      <c r="M247" s="184">
        <v>500</v>
      </c>
      <c r="N247" s="184">
        <v>500</v>
      </c>
      <c r="O247" s="184">
        <v>500</v>
      </c>
      <c r="P247" s="184">
        <v>500</v>
      </c>
      <c r="Q247" s="184">
        <v>500</v>
      </c>
    </row>
    <row r="248" spans="1:17" hidden="1">
      <c r="A248" s="5">
        <f t="shared" si="33"/>
        <v>53</v>
      </c>
      <c r="B248" s="169" t="s">
        <v>105</v>
      </c>
      <c r="C248" s="194"/>
      <c r="D248" s="173"/>
      <c r="E248" s="173">
        <f t="shared" si="32"/>
        <v>5500</v>
      </c>
      <c r="F248" s="174"/>
      <c r="G248" s="184">
        <v>500</v>
      </c>
      <c r="H248" s="184">
        <v>500</v>
      </c>
      <c r="I248" s="184">
        <v>500</v>
      </c>
      <c r="J248" s="184">
        <v>500</v>
      </c>
      <c r="K248" s="184">
        <v>500</v>
      </c>
      <c r="L248" s="184">
        <v>500</v>
      </c>
      <c r="M248" s="184">
        <v>500</v>
      </c>
      <c r="N248" s="184">
        <v>500</v>
      </c>
      <c r="O248" s="184">
        <v>500</v>
      </c>
      <c r="P248" s="184">
        <v>500</v>
      </c>
      <c r="Q248" s="184">
        <v>500</v>
      </c>
    </row>
    <row r="249" spans="1:17" hidden="1">
      <c r="A249" s="5">
        <f t="shared" si="33"/>
        <v>54</v>
      </c>
      <c r="B249" s="169" t="s">
        <v>105</v>
      </c>
      <c r="C249" s="194"/>
      <c r="D249" s="173"/>
      <c r="E249" s="173">
        <f t="shared" si="32"/>
        <v>5500</v>
      </c>
      <c r="F249" s="174"/>
      <c r="G249" s="184">
        <v>500</v>
      </c>
      <c r="H249" s="184">
        <v>500</v>
      </c>
      <c r="I249" s="184">
        <v>500</v>
      </c>
      <c r="J249" s="184">
        <v>500</v>
      </c>
      <c r="K249" s="184">
        <v>500</v>
      </c>
      <c r="L249" s="184">
        <v>500</v>
      </c>
      <c r="M249" s="184">
        <v>500</v>
      </c>
      <c r="N249" s="184">
        <v>500</v>
      </c>
      <c r="O249" s="184">
        <v>500</v>
      </c>
      <c r="P249" s="184">
        <v>500</v>
      </c>
      <c r="Q249" s="184">
        <v>500</v>
      </c>
    </row>
    <row r="250" spans="1:17" hidden="1">
      <c r="A250" s="5">
        <f t="shared" si="33"/>
        <v>55</v>
      </c>
      <c r="B250" s="169" t="s">
        <v>105</v>
      </c>
      <c r="C250" s="194"/>
      <c r="D250" s="173"/>
      <c r="E250" s="173">
        <f t="shared" si="32"/>
        <v>5500</v>
      </c>
      <c r="F250" s="174"/>
      <c r="G250" s="184">
        <v>500</v>
      </c>
      <c r="H250" s="184">
        <v>500</v>
      </c>
      <c r="I250" s="184">
        <v>500</v>
      </c>
      <c r="J250" s="184">
        <v>500</v>
      </c>
      <c r="K250" s="184">
        <v>500</v>
      </c>
      <c r="L250" s="184">
        <v>500</v>
      </c>
      <c r="M250" s="184">
        <v>500</v>
      </c>
      <c r="N250" s="184">
        <v>500</v>
      </c>
      <c r="O250" s="184">
        <v>500</v>
      </c>
      <c r="P250" s="184">
        <v>500</v>
      </c>
      <c r="Q250" s="184">
        <v>500</v>
      </c>
    </row>
    <row r="251" spans="1:17" hidden="1">
      <c r="A251" s="5">
        <f t="shared" si="33"/>
        <v>56</v>
      </c>
      <c r="B251" s="169" t="s">
        <v>105</v>
      </c>
      <c r="C251" s="194"/>
      <c r="D251" s="173"/>
      <c r="E251" s="173">
        <f t="shared" si="32"/>
        <v>5500</v>
      </c>
      <c r="F251" s="174"/>
      <c r="G251" s="184">
        <v>500</v>
      </c>
      <c r="H251" s="184">
        <v>500</v>
      </c>
      <c r="I251" s="184">
        <v>500</v>
      </c>
      <c r="J251" s="184">
        <v>500</v>
      </c>
      <c r="K251" s="184">
        <v>500</v>
      </c>
      <c r="L251" s="184">
        <v>500</v>
      </c>
      <c r="M251" s="184">
        <v>500</v>
      </c>
      <c r="N251" s="184">
        <v>500</v>
      </c>
      <c r="O251" s="184">
        <v>500</v>
      </c>
      <c r="P251" s="184">
        <v>500</v>
      </c>
      <c r="Q251" s="184">
        <v>500</v>
      </c>
    </row>
    <row r="252" spans="1:17" hidden="1">
      <c r="A252" s="5">
        <f t="shared" si="33"/>
        <v>57</v>
      </c>
      <c r="B252" s="169" t="s">
        <v>105</v>
      </c>
      <c r="C252" s="194"/>
      <c r="D252" s="173"/>
      <c r="E252" s="173">
        <f t="shared" si="32"/>
        <v>5500</v>
      </c>
      <c r="F252" s="174"/>
      <c r="G252" s="184">
        <v>500</v>
      </c>
      <c r="H252" s="184">
        <v>500</v>
      </c>
      <c r="I252" s="184">
        <v>500</v>
      </c>
      <c r="J252" s="184">
        <v>500</v>
      </c>
      <c r="K252" s="184">
        <v>500</v>
      </c>
      <c r="L252" s="184">
        <v>500</v>
      </c>
      <c r="M252" s="184">
        <v>500</v>
      </c>
      <c r="N252" s="184">
        <v>500</v>
      </c>
      <c r="O252" s="184">
        <v>500</v>
      </c>
      <c r="P252" s="184">
        <v>500</v>
      </c>
      <c r="Q252" s="184">
        <v>500</v>
      </c>
    </row>
    <row r="253" spans="1:17" hidden="1">
      <c r="A253" s="5">
        <f t="shared" si="33"/>
        <v>58</v>
      </c>
      <c r="B253" s="169" t="s">
        <v>105</v>
      </c>
      <c r="C253" s="194"/>
      <c r="D253" s="173"/>
      <c r="E253" s="173">
        <f t="shared" si="32"/>
        <v>5500</v>
      </c>
      <c r="F253" s="174"/>
      <c r="G253" s="184">
        <v>500</v>
      </c>
      <c r="H253" s="184">
        <v>500</v>
      </c>
      <c r="I253" s="184">
        <v>500</v>
      </c>
      <c r="J253" s="184">
        <v>500</v>
      </c>
      <c r="K253" s="184">
        <v>500</v>
      </c>
      <c r="L253" s="184">
        <v>500</v>
      </c>
      <c r="M253" s="184">
        <v>500</v>
      </c>
      <c r="N253" s="184">
        <v>500</v>
      </c>
      <c r="O253" s="184">
        <v>500</v>
      </c>
      <c r="P253" s="184">
        <v>500</v>
      </c>
      <c r="Q253" s="184">
        <v>500</v>
      </c>
    </row>
    <row r="254" spans="1:17" hidden="1">
      <c r="A254" s="5">
        <f t="shared" si="33"/>
        <v>59</v>
      </c>
      <c r="B254" s="169" t="s">
        <v>105</v>
      </c>
      <c r="C254" s="194"/>
      <c r="D254" s="173"/>
      <c r="E254" s="173">
        <f t="shared" si="32"/>
        <v>5500</v>
      </c>
      <c r="F254" s="174"/>
      <c r="G254" s="184">
        <v>500</v>
      </c>
      <c r="H254" s="184">
        <v>500</v>
      </c>
      <c r="I254" s="184">
        <v>500</v>
      </c>
      <c r="J254" s="184">
        <v>500</v>
      </c>
      <c r="K254" s="184">
        <v>500</v>
      </c>
      <c r="L254" s="184">
        <v>500</v>
      </c>
      <c r="M254" s="184">
        <v>500</v>
      </c>
      <c r="N254" s="184">
        <v>500</v>
      </c>
      <c r="O254" s="184">
        <v>500</v>
      </c>
      <c r="P254" s="184">
        <v>500</v>
      </c>
      <c r="Q254" s="184">
        <v>500</v>
      </c>
    </row>
    <row r="255" spans="1:17" ht="12" hidden="1" customHeight="1">
      <c r="A255" s="5">
        <f t="shared" si="33"/>
        <v>60</v>
      </c>
      <c r="B255" s="169" t="s">
        <v>105</v>
      </c>
      <c r="C255" s="194"/>
      <c r="D255" s="173"/>
      <c r="E255" s="173">
        <f t="shared" si="32"/>
        <v>5500</v>
      </c>
      <c r="F255" s="174"/>
      <c r="G255" s="184">
        <v>500</v>
      </c>
      <c r="H255" s="184">
        <v>500</v>
      </c>
      <c r="I255" s="184">
        <v>500</v>
      </c>
      <c r="J255" s="184">
        <v>500</v>
      </c>
      <c r="K255" s="184">
        <v>500</v>
      </c>
      <c r="L255" s="184">
        <v>500</v>
      </c>
      <c r="M255" s="184">
        <v>500</v>
      </c>
      <c r="N255" s="184">
        <v>500</v>
      </c>
      <c r="O255" s="184">
        <v>500</v>
      </c>
      <c r="P255" s="184">
        <v>500</v>
      </c>
      <c r="Q255" s="184">
        <v>500</v>
      </c>
    </row>
    <row r="256" spans="1:17" ht="15.75">
      <c r="B256" s="169"/>
      <c r="C256" s="191" t="s">
        <v>32</v>
      </c>
      <c r="D256" s="191"/>
      <c r="E256" s="171">
        <f t="shared" ref="E256:Q256" si="34">SUM(E257:E263)</f>
        <v>6800</v>
      </c>
      <c r="F256" s="171">
        <f t="shared" si="34"/>
        <v>0</v>
      </c>
      <c r="G256" s="171">
        <f t="shared" si="34"/>
        <v>0</v>
      </c>
      <c r="H256" s="171">
        <f t="shared" si="34"/>
        <v>0</v>
      </c>
      <c r="I256" s="171">
        <f t="shared" si="34"/>
        <v>3400</v>
      </c>
      <c r="J256" s="171">
        <f t="shared" si="34"/>
        <v>0</v>
      </c>
      <c r="K256" s="171">
        <f t="shared" si="34"/>
        <v>0</v>
      </c>
      <c r="L256" s="171">
        <f t="shared" si="34"/>
        <v>0</v>
      </c>
      <c r="M256" s="171">
        <f t="shared" si="34"/>
        <v>3400</v>
      </c>
      <c r="N256" s="171">
        <f t="shared" si="34"/>
        <v>0</v>
      </c>
      <c r="O256" s="171">
        <f>SUM(O257:O263)</f>
        <v>0</v>
      </c>
      <c r="P256" s="171">
        <f t="shared" si="34"/>
        <v>0</v>
      </c>
      <c r="Q256" s="171">
        <f t="shared" si="34"/>
        <v>0</v>
      </c>
    </row>
    <row r="257" spans="1:18" ht="15.75" customHeight="1">
      <c r="B257" s="169"/>
      <c r="C257" s="234" t="s">
        <v>104</v>
      </c>
      <c r="D257" s="184"/>
      <c r="E257" s="184">
        <f t="shared" ref="E257:E263" si="35">SUM(F257:Q257)</f>
        <v>0</v>
      </c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5" t="s">
        <v>82</v>
      </c>
    </row>
    <row r="258" spans="1:18" ht="15.75" customHeight="1">
      <c r="B258" s="169"/>
      <c r="C258" s="234" t="s">
        <v>103</v>
      </c>
      <c r="D258" s="184"/>
      <c r="E258" s="184">
        <f t="shared" si="35"/>
        <v>6800</v>
      </c>
      <c r="G258" s="184"/>
      <c r="H258" s="184"/>
      <c r="I258" s="184">
        <v>3400</v>
      </c>
      <c r="J258" s="184"/>
      <c r="K258" s="184"/>
      <c r="L258" s="184"/>
      <c r="M258" s="184">
        <v>3400</v>
      </c>
      <c r="N258" s="184"/>
      <c r="O258" s="184"/>
      <c r="P258" s="184"/>
      <c r="Q258" s="184"/>
      <c r="R258" s="5" t="s">
        <v>82</v>
      </c>
    </row>
    <row r="259" spans="1:18" ht="16.5" customHeight="1">
      <c r="B259" s="169"/>
      <c r="C259" s="234" t="s">
        <v>102</v>
      </c>
      <c r="D259" s="184"/>
      <c r="E259" s="184">
        <f t="shared" si="35"/>
        <v>0</v>
      </c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5" t="s">
        <v>84</v>
      </c>
    </row>
    <row r="260" spans="1:18" hidden="1">
      <c r="B260" s="169"/>
      <c r="C260" s="194"/>
      <c r="D260" s="173"/>
      <c r="E260" s="173">
        <f t="shared" si="35"/>
        <v>0</v>
      </c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</row>
    <row r="261" spans="1:18" hidden="1">
      <c r="B261" s="169"/>
      <c r="C261" s="194"/>
      <c r="D261" s="173"/>
      <c r="E261" s="173">
        <f t="shared" si="35"/>
        <v>0</v>
      </c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</row>
    <row r="262" spans="1:18" hidden="1">
      <c r="B262" s="169"/>
      <c r="C262" s="194"/>
      <c r="D262" s="173"/>
      <c r="E262" s="173">
        <f t="shared" si="35"/>
        <v>0</v>
      </c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</row>
    <row r="263" spans="1:18" hidden="1">
      <c r="B263" s="169"/>
      <c r="C263" s="194"/>
      <c r="D263" s="173"/>
      <c r="E263" s="173">
        <f t="shared" si="35"/>
        <v>0</v>
      </c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</row>
    <row r="264" spans="1:18" ht="15.75" hidden="1">
      <c r="B264" s="169"/>
      <c r="C264" s="191" t="s">
        <v>101</v>
      </c>
      <c r="D264" s="191"/>
      <c r="E264" s="171">
        <f t="shared" ref="E264:Q264" si="36">E265</f>
        <v>0</v>
      </c>
      <c r="F264" s="171">
        <f t="shared" si="36"/>
        <v>0</v>
      </c>
      <c r="G264" s="171">
        <f t="shared" si="36"/>
        <v>0</v>
      </c>
      <c r="H264" s="171">
        <f t="shared" si="36"/>
        <v>0</v>
      </c>
      <c r="I264" s="171">
        <f t="shared" si="36"/>
        <v>0</v>
      </c>
      <c r="J264" s="171">
        <f t="shared" si="36"/>
        <v>0</v>
      </c>
      <c r="K264" s="171">
        <f t="shared" si="36"/>
        <v>0</v>
      </c>
      <c r="L264" s="171">
        <f t="shared" si="36"/>
        <v>0</v>
      </c>
      <c r="M264" s="171">
        <f t="shared" si="36"/>
        <v>0</v>
      </c>
      <c r="N264" s="171">
        <f t="shared" si="36"/>
        <v>0</v>
      </c>
      <c r="O264" s="171">
        <f t="shared" si="36"/>
        <v>0</v>
      </c>
      <c r="P264" s="171">
        <f t="shared" si="36"/>
        <v>0</v>
      </c>
      <c r="Q264" s="171">
        <f t="shared" si="36"/>
        <v>0</v>
      </c>
    </row>
    <row r="265" spans="1:18" hidden="1">
      <c r="B265" s="169"/>
      <c r="C265" s="196"/>
      <c r="D265" s="173"/>
      <c r="E265" s="173">
        <f>SUM(F265:Q265)</f>
        <v>0</v>
      </c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</row>
    <row r="266" spans="1:18" ht="15.75" hidden="1">
      <c r="B266" s="169"/>
      <c r="C266" s="191" t="s">
        <v>100</v>
      </c>
      <c r="D266" s="191"/>
      <c r="E266" s="173">
        <f>SUM(F266:Q266)</f>
        <v>0</v>
      </c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</row>
    <row r="267" spans="1:18" ht="15.75">
      <c r="A267" s="5" t="s">
        <v>245</v>
      </c>
      <c r="B267" s="169"/>
      <c r="C267" s="181" t="s">
        <v>99</v>
      </c>
      <c r="D267" s="181"/>
      <c r="E267" s="182">
        <f>E51+E53+E184+E256</f>
        <v>2126978</v>
      </c>
      <c r="F267" s="182">
        <f>F51+F53+F184+F256</f>
        <v>173280</v>
      </c>
      <c r="G267" s="182">
        <f t="shared" ref="G267:Q267" si="37">G51+G53+G184+G256</f>
        <v>173927</v>
      </c>
      <c r="H267" s="182">
        <f t="shared" si="37"/>
        <v>178229</v>
      </c>
      <c r="I267" s="182">
        <f t="shared" si="37"/>
        <v>176815</v>
      </c>
      <c r="J267" s="182">
        <f t="shared" si="37"/>
        <v>181077</v>
      </c>
      <c r="K267" s="182">
        <f t="shared" si="37"/>
        <v>180715</v>
      </c>
      <c r="L267" s="182">
        <f t="shared" si="37"/>
        <v>181931</v>
      </c>
      <c r="M267" s="182">
        <f t="shared" si="37"/>
        <v>177799</v>
      </c>
      <c r="N267" s="182">
        <f t="shared" si="37"/>
        <v>176877</v>
      </c>
      <c r="O267" s="182">
        <f t="shared" si="37"/>
        <v>175311</v>
      </c>
      <c r="P267" s="182">
        <f t="shared" si="37"/>
        <v>175443</v>
      </c>
      <c r="Q267" s="182">
        <f t="shared" si="37"/>
        <v>175574</v>
      </c>
    </row>
    <row r="268" spans="1:18" ht="15.75">
      <c r="B268" s="169"/>
      <c r="C268" s="241"/>
      <c r="D268" s="197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</row>
    <row r="269" spans="1:18" ht="15.75">
      <c r="B269" s="169"/>
      <c r="C269" s="198" t="s">
        <v>98</v>
      </c>
      <c r="D269" s="198"/>
      <c r="E269" s="199">
        <f>E8+E20-E267</f>
        <v>27105.333333333023</v>
      </c>
      <c r="F269" s="199">
        <f t="shared" ref="F269:Q269" si="38">F8+F20-F267</f>
        <v>886.66666666668607</v>
      </c>
      <c r="G269" s="199">
        <f t="shared" si="38"/>
        <v>1489.6666666666861</v>
      </c>
      <c r="H269" s="199">
        <f t="shared" si="38"/>
        <v>1771</v>
      </c>
      <c r="I269" s="199">
        <f t="shared" si="38"/>
        <v>3185</v>
      </c>
      <c r="J269" s="199">
        <f t="shared" si="38"/>
        <v>589.66666666668607</v>
      </c>
      <c r="K269" s="199">
        <f t="shared" si="38"/>
        <v>1451.6666666666861</v>
      </c>
      <c r="L269" s="199">
        <f t="shared" si="38"/>
        <v>1402.333333333343</v>
      </c>
      <c r="M269" s="199">
        <f t="shared" si="38"/>
        <v>2201</v>
      </c>
      <c r="N269" s="199">
        <f t="shared" si="38"/>
        <v>3123</v>
      </c>
      <c r="O269" s="199">
        <f t="shared" si="38"/>
        <v>4689</v>
      </c>
      <c r="P269" s="199">
        <f t="shared" si="38"/>
        <v>2890.333333333343</v>
      </c>
      <c r="Q269" s="199">
        <f t="shared" si="38"/>
        <v>3426</v>
      </c>
    </row>
    <row r="270" spans="1:18" ht="15.75">
      <c r="B270" s="169"/>
      <c r="C270" s="241"/>
      <c r="D270" s="197"/>
      <c r="E270" s="184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</row>
    <row r="271" spans="1:18" ht="15.75" hidden="1">
      <c r="B271" s="169"/>
      <c r="C271" s="191" t="s">
        <v>97</v>
      </c>
      <c r="D271" s="191"/>
      <c r="E271" s="171">
        <f t="shared" ref="E271:Q271" si="39">E272+E273</f>
        <v>0</v>
      </c>
      <c r="F271" s="171">
        <f t="shared" si="39"/>
        <v>0</v>
      </c>
      <c r="G271" s="171">
        <f t="shared" si="39"/>
        <v>0</v>
      </c>
      <c r="H271" s="171">
        <f t="shared" si="39"/>
        <v>0</v>
      </c>
      <c r="I271" s="171">
        <f t="shared" si="39"/>
        <v>0</v>
      </c>
      <c r="J271" s="171">
        <f t="shared" si="39"/>
        <v>0</v>
      </c>
      <c r="K271" s="171">
        <f t="shared" si="39"/>
        <v>0</v>
      </c>
      <c r="L271" s="171">
        <f t="shared" si="39"/>
        <v>0</v>
      </c>
      <c r="M271" s="171">
        <f t="shared" si="39"/>
        <v>0</v>
      </c>
      <c r="N271" s="171">
        <f t="shared" si="39"/>
        <v>0</v>
      </c>
      <c r="O271" s="171">
        <f t="shared" si="39"/>
        <v>0</v>
      </c>
      <c r="P271" s="171">
        <f t="shared" si="39"/>
        <v>0</v>
      </c>
      <c r="Q271" s="171">
        <f t="shared" si="39"/>
        <v>0</v>
      </c>
    </row>
    <row r="272" spans="1:18" ht="15.75" hidden="1">
      <c r="B272" s="169"/>
      <c r="C272" s="242" t="s">
        <v>96</v>
      </c>
      <c r="D272" s="200"/>
      <c r="E272" s="173">
        <f>SUM(F272:Q272)</f>
        <v>0</v>
      </c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</row>
    <row r="273" spans="2:17" ht="15.75" hidden="1">
      <c r="B273" s="169"/>
      <c r="C273" s="243"/>
      <c r="D273" s="201"/>
      <c r="E273" s="173">
        <f>SUM(F273:Q273)</f>
        <v>0</v>
      </c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</row>
    <row r="274" spans="2:17" ht="15.75" hidden="1">
      <c r="B274" s="169"/>
      <c r="C274" s="191" t="s">
        <v>95</v>
      </c>
      <c r="D274" s="191"/>
      <c r="E274" s="171">
        <f t="shared" ref="E274:Q274" si="40">E275+E276+E277</f>
        <v>0</v>
      </c>
      <c r="F274" s="171">
        <f t="shared" si="40"/>
        <v>0</v>
      </c>
      <c r="G274" s="171">
        <f t="shared" si="40"/>
        <v>0</v>
      </c>
      <c r="H274" s="171">
        <f t="shared" si="40"/>
        <v>0</v>
      </c>
      <c r="I274" s="171">
        <f t="shared" si="40"/>
        <v>0</v>
      </c>
      <c r="J274" s="171">
        <f t="shared" si="40"/>
        <v>0</v>
      </c>
      <c r="K274" s="171">
        <f t="shared" si="40"/>
        <v>0</v>
      </c>
      <c r="L274" s="171">
        <f t="shared" si="40"/>
        <v>0</v>
      </c>
      <c r="M274" s="171">
        <f t="shared" si="40"/>
        <v>0</v>
      </c>
      <c r="N274" s="171">
        <f t="shared" si="40"/>
        <v>0</v>
      </c>
      <c r="O274" s="171">
        <f t="shared" si="40"/>
        <v>0</v>
      </c>
      <c r="P274" s="171">
        <f t="shared" si="40"/>
        <v>0</v>
      </c>
      <c r="Q274" s="171">
        <f t="shared" si="40"/>
        <v>0</v>
      </c>
    </row>
    <row r="275" spans="2:17" ht="15.75" hidden="1">
      <c r="B275" s="169"/>
      <c r="C275" s="243"/>
      <c r="D275" s="202"/>
      <c r="E275" s="203">
        <f>SUM(F275:Q275)</f>
        <v>0</v>
      </c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</row>
    <row r="276" spans="2:17" ht="15.75" hidden="1">
      <c r="B276" s="169"/>
      <c r="C276" s="243"/>
      <c r="D276" s="201"/>
      <c r="E276" s="203">
        <f>SUM(F276:Q276)</f>
        <v>0</v>
      </c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</row>
    <row r="277" spans="2:17" ht="15.75" hidden="1">
      <c r="B277" s="169"/>
      <c r="C277" s="243"/>
      <c r="D277" s="204"/>
      <c r="E277" s="203">
        <f>SUM(F277:Q277)</f>
        <v>0</v>
      </c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</row>
    <row r="278" spans="2:17" ht="15.75">
      <c r="B278" s="169"/>
      <c r="C278" s="198" t="s">
        <v>94</v>
      </c>
      <c r="D278" s="198"/>
      <c r="E278" s="199">
        <f t="shared" ref="E278:Q278" si="41">E269-E271-E274+E27+E31</f>
        <v>27105.333333333023</v>
      </c>
      <c r="F278" s="199">
        <f t="shared" si="41"/>
        <v>886.66666666668607</v>
      </c>
      <c r="G278" s="199">
        <f t="shared" si="41"/>
        <v>1489.6666666666861</v>
      </c>
      <c r="H278" s="199">
        <f t="shared" si="41"/>
        <v>1771</v>
      </c>
      <c r="I278" s="199">
        <f t="shared" si="41"/>
        <v>3185</v>
      </c>
      <c r="J278" s="199">
        <f t="shared" si="41"/>
        <v>589.66666666668607</v>
      </c>
      <c r="K278" s="199">
        <f t="shared" si="41"/>
        <v>1451.6666666666861</v>
      </c>
      <c r="L278" s="199">
        <f t="shared" si="41"/>
        <v>1402.333333333343</v>
      </c>
      <c r="M278" s="199">
        <f t="shared" si="41"/>
        <v>2201</v>
      </c>
      <c r="N278" s="199">
        <f t="shared" si="41"/>
        <v>3123</v>
      </c>
      <c r="O278" s="199">
        <f t="shared" si="41"/>
        <v>4689</v>
      </c>
      <c r="P278" s="199">
        <f t="shared" si="41"/>
        <v>2890.333333333343</v>
      </c>
      <c r="Q278" s="199">
        <f t="shared" si="41"/>
        <v>3426</v>
      </c>
    </row>
    <row r="279" spans="2:17" ht="15.75">
      <c r="B279" s="169"/>
      <c r="C279" s="244"/>
      <c r="D279" s="204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</row>
    <row r="280" spans="2:17" ht="15.75">
      <c r="B280" s="169"/>
      <c r="C280" s="191" t="s">
        <v>93</v>
      </c>
      <c r="D280" s="191"/>
      <c r="E280" s="171">
        <f>SUM(F280:Q280)</f>
        <v>4878.9600000000173</v>
      </c>
      <c r="F280" s="250">
        <f>F278*18%</f>
        <v>159.60000000000349</v>
      </c>
      <c r="G280" s="250">
        <f t="shared" ref="G280:Q280" si="42">G278*18%</f>
        <v>268.14000000000351</v>
      </c>
      <c r="H280" s="250">
        <f t="shared" si="42"/>
        <v>318.77999999999997</v>
      </c>
      <c r="I280" s="250">
        <f t="shared" si="42"/>
        <v>573.29999999999995</v>
      </c>
      <c r="J280" s="250">
        <f t="shared" si="42"/>
        <v>106.14000000000348</v>
      </c>
      <c r="K280" s="250">
        <f t="shared" si="42"/>
        <v>261.30000000000348</v>
      </c>
      <c r="L280" s="250">
        <f t="shared" si="42"/>
        <v>252.42000000000175</v>
      </c>
      <c r="M280" s="250">
        <f t="shared" si="42"/>
        <v>396.18</v>
      </c>
      <c r="N280" s="250">
        <f t="shared" si="42"/>
        <v>562.14</v>
      </c>
      <c r="O280" s="250">
        <f t="shared" si="42"/>
        <v>844.02</v>
      </c>
      <c r="P280" s="250">
        <f t="shared" si="42"/>
        <v>520.2600000000017</v>
      </c>
      <c r="Q280" s="250">
        <f t="shared" si="42"/>
        <v>616.67999999999995</v>
      </c>
    </row>
    <row r="281" spans="2:17" ht="15.75">
      <c r="B281" s="169"/>
      <c r="C281" s="244"/>
      <c r="D281" s="204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</row>
    <row r="282" spans="2:17" ht="15.75">
      <c r="B282" s="169"/>
      <c r="C282" s="198" t="s">
        <v>237</v>
      </c>
      <c r="D282" s="198"/>
      <c r="E282" s="199">
        <f t="shared" ref="E282:Q282" si="43">E278-E280</f>
        <v>22226.373333333006</v>
      </c>
      <c r="F282" s="199">
        <f t="shared" si="43"/>
        <v>727.06666666668252</v>
      </c>
      <c r="G282" s="199">
        <f t="shared" si="43"/>
        <v>1221.5266666666826</v>
      </c>
      <c r="H282" s="199">
        <f t="shared" si="43"/>
        <v>1452.22</v>
      </c>
      <c r="I282" s="199">
        <f t="shared" si="43"/>
        <v>2611.6999999999998</v>
      </c>
      <c r="J282" s="199">
        <f t="shared" si="43"/>
        <v>483.52666666668256</v>
      </c>
      <c r="K282" s="199">
        <f t="shared" si="43"/>
        <v>1190.3666666666827</v>
      </c>
      <c r="L282" s="199">
        <f t="shared" si="43"/>
        <v>1149.9133333333414</v>
      </c>
      <c r="M282" s="199">
        <f t="shared" si="43"/>
        <v>1804.82</v>
      </c>
      <c r="N282" s="199">
        <f t="shared" si="43"/>
        <v>2560.86</v>
      </c>
      <c r="O282" s="199">
        <f t="shared" si="43"/>
        <v>3844.98</v>
      </c>
      <c r="P282" s="199">
        <f t="shared" si="43"/>
        <v>2370.0733333333415</v>
      </c>
      <c r="Q282" s="199">
        <f t="shared" si="43"/>
        <v>2809.32</v>
      </c>
    </row>
    <row r="283" spans="2:17">
      <c r="B283" s="169"/>
      <c r="C283" s="204"/>
      <c r="D283" s="204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</row>
    <row r="284" spans="2:17"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</row>
    <row r="285" spans="2:17">
      <c r="B285" s="207"/>
      <c r="C285" s="160"/>
      <c r="D285" s="160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</row>
    <row r="286" spans="2:17">
      <c r="B286" s="207"/>
      <c r="C286" s="160"/>
      <c r="D286" s="160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</row>
    <row r="287" spans="2:17" ht="16.5" thickBot="1">
      <c r="B287" s="207"/>
      <c r="C287" s="7" t="s">
        <v>92</v>
      </c>
      <c r="D287" s="53"/>
      <c r="E287" s="53"/>
      <c r="F287" s="53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</row>
    <row r="288" spans="2:17" ht="15.75" thickBot="1">
      <c r="B288" s="207"/>
      <c r="C288" s="208" t="s">
        <v>91</v>
      </c>
      <c r="D288" s="208"/>
      <c r="E288" s="209" t="s">
        <v>231</v>
      </c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</row>
    <row r="289" spans="2:28" ht="15.75" thickBot="1">
      <c r="B289" s="207"/>
      <c r="C289" s="208"/>
      <c r="D289" s="208"/>
      <c r="E289" s="160"/>
      <c r="F289" s="163">
        <v>1</v>
      </c>
      <c r="G289" s="163">
        <v>2</v>
      </c>
      <c r="H289" s="163">
        <v>3</v>
      </c>
      <c r="I289" s="163">
        <v>4</v>
      </c>
      <c r="J289" s="163">
        <v>5</v>
      </c>
      <c r="K289" s="163">
        <v>6</v>
      </c>
      <c r="L289" s="163">
        <v>7</v>
      </c>
      <c r="M289" s="163">
        <v>8</v>
      </c>
      <c r="N289" s="163">
        <v>9</v>
      </c>
      <c r="O289" s="163">
        <v>10</v>
      </c>
      <c r="P289" s="163">
        <v>11</v>
      </c>
      <c r="Q289" s="163">
        <v>12</v>
      </c>
    </row>
    <row r="290" spans="2:28" ht="15.75" thickBot="1">
      <c r="B290" s="207"/>
      <c r="C290" s="247" t="s">
        <v>89</v>
      </c>
      <c r="D290" s="208"/>
      <c r="E290" s="171">
        <f t="shared" ref="E290:E297" si="44">SUM(F290:Q290)</f>
        <v>266160</v>
      </c>
      <c r="F290" s="171">
        <f t="shared" ref="F290:Q290" si="45">F291+F292+F293</f>
        <v>24930</v>
      </c>
      <c r="G290" s="171">
        <f t="shared" si="45"/>
        <v>22930</v>
      </c>
      <c r="H290" s="171">
        <f t="shared" si="45"/>
        <v>22430</v>
      </c>
      <c r="I290" s="171">
        <f t="shared" si="45"/>
        <v>21930</v>
      </c>
      <c r="J290" s="171">
        <f t="shared" si="45"/>
        <v>20930</v>
      </c>
      <c r="K290" s="171">
        <f t="shared" si="45"/>
        <v>20430</v>
      </c>
      <c r="L290" s="171">
        <f t="shared" si="45"/>
        <v>20930</v>
      </c>
      <c r="M290" s="171">
        <f t="shared" si="45"/>
        <v>20430</v>
      </c>
      <c r="N290" s="171">
        <f t="shared" si="45"/>
        <v>23430</v>
      </c>
      <c r="O290" s="171">
        <f t="shared" si="45"/>
        <v>21930</v>
      </c>
      <c r="P290" s="171">
        <f t="shared" si="45"/>
        <v>22930</v>
      </c>
      <c r="Q290" s="171">
        <f t="shared" si="45"/>
        <v>22930</v>
      </c>
    </row>
    <row r="291" spans="2:28" ht="15.75" thickBot="1">
      <c r="B291" s="207" t="s">
        <v>90</v>
      </c>
      <c r="C291" s="208" t="s">
        <v>89</v>
      </c>
      <c r="D291" s="208"/>
      <c r="E291" s="210">
        <f t="shared" si="44"/>
        <v>12000</v>
      </c>
      <c r="F291" s="184">
        <f>SUMIF($R$41:$R$266,$B291,$F$41:$F$266)</f>
        <v>1000</v>
      </c>
      <c r="G291" s="184">
        <f>SUMIF($R$41:$R$266,$B291,$G$41:$G$266)</f>
        <v>1000</v>
      </c>
      <c r="H291" s="184">
        <f>SUMIF($R$41:$R$266,$B291,$H$41:$H$266)</f>
        <v>1000</v>
      </c>
      <c r="I291" s="184">
        <f>SUMIF($R$41:$R$266,$B291,$I$41:$I$266)</f>
        <v>1000</v>
      </c>
      <c r="J291" s="184">
        <f>SUMIF($R$41:$R$266,$B291,$J$41:$J$266)</f>
        <v>1000</v>
      </c>
      <c r="K291" s="184">
        <f>SUMIF($R$41:$R$266,$B291,$K$41:$K$266)</f>
        <v>1000</v>
      </c>
      <c r="L291" s="184">
        <f>SUMIF($R$41:$R$266,$B291,$L$41:$L$266)</f>
        <v>1000</v>
      </c>
      <c r="M291" s="184">
        <f>SUMIF($R$41:$R$266,$B291,$M$41:$M$266)</f>
        <v>1000</v>
      </c>
      <c r="N291" s="184">
        <f>SUMIF($R$41:$R$266,$B291,$N$41:$N$266)</f>
        <v>1000</v>
      </c>
      <c r="O291" s="184">
        <f>SUMIF($R$41:$R$266,$B291,$O$41:$O$266)</f>
        <v>1000</v>
      </c>
      <c r="P291" s="184">
        <f>SUMIF($R$41:$R$266,$B291,$P$41:$P$266)</f>
        <v>1000</v>
      </c>
      <c r="Q291" s="184">
        <f>SUMIF($R$41:$R$266,$B291,$Q$41:$Q$266)</f>
        <v>1000</v>
      </c>
    </row>
    <row r="292" spans="2:28" ht="15.75" thickBot="1">
      <c r="B292" s="207" t="s">
        <v>88</v>
      </c>
      <c r="C292" s="208" t="s">
        <v>238</v>
      </c>
      <c r="D292" s="208"/>
      <c r="E292" s="210">
        <f t="shared" si="44"/>
        <v>0</v>
      </c>
      <c r="F292" s="184">
        <f>SUMIF($R$41:$R$266,$B292,$F$41:$F$266)</f>
        <v>0</v>
      </c>
      <c r="G292" s="184">
        <f>SUMIF($R$41:$R$266,$B292,$G$41:$G$266)</f>
        <v>0</v>
      </c>
      <c r="H292" s="184">
        <f>SUMIF($R$41:$R$266,$B292,$H$41:$H$266)</f>
        <v>0</v>
      </c>
      <c r="I292" s="184">
        <f>SUMIF($R$41:$R$266,$B292,$I$41:$I$266)</f>
        <v>0</v>
      </c>
      <c r="J292" s="184">
        <f>SUMIF($R$41:$R$266,$B292,$J$41:$J$266)</f>
        <v>0</v>
      </c>
      <c r="K292" s="184">
        <f>SUMIF($R$41:$R$266,$B292,$K$41:$K$266)</f>
        <v>0</v>
      </c>
      <c r="L292" s="184">
        <f>SUMIF($R$41:$R$266,$B292,$L$41:$L$266)</f>
        <v>0</v>
      </c>
      <c r="M292" s="184">
        <f>SUMIF($R$41:$R$266,$B292,$M$41:$M$266)</f>
        <v>0</v>
      </c>
      <c r="N292" s="184">
        <f>SUMIF($R$41:$R$266,$B292,$N$41:$N$266)</f>
        <v>0</v>
      </c>
      <c r="O292" s="184">
        <f>SUMIF($R$41:$R$266,$B292,$O$41:$O$266)</f>
        <v>0</v>
      </c>
      <c r="P292" s="184">
        <f>SUMIF($R$41:$R$266,$B292,$P$41:$P$266)</f>
        <v>0</v>
      </c>
      <c r="Q292" s="184">
        <f>SUMIF($R$41:$R$266,$B292,$Q$41:$Q$266)</f>
        <v>0</v>
      </c>
    </row>
    <row r="293" spans="2:28" ht="15.75" thickBot="1">
      <c r="B293" s="207" t="s">
        <v>87</v>
      </c>
      <c r="C293" s="208" t="s">
        <v>86</v>
      </c>
      <c r="D293" s="208"/>
      <c r="E293" s="210">
        <f t="shared" si="44"/>
        <v>254160</v>
      </c>
      <c r="F293" s="184">
        <f>SUMIF($R$41:$R$266,$B293,$F$41:$F$266)</f>
        <v>23930</v>
      </c>
      <c r="G293" s="184">
        <f>SUMIF($R$41:$R$266,$B293,$G$41:$G$266)</f>
        <v>21930</v>
      </c>
      <c r="H293" s="184">
        <f>SUMIF($R$41:$R$266,$B293,$H$41:$H$266)</f>
        <v>21430</v>
      </c>
      <c r="I293" s="184">
        <f>SUMIF($R$41:$R$266,$B293,$I$41:$I$266)</f>
        <v>20930</v>
      </c>
      <c r="J293" s="184">
        <f>SUMIF($R$41:$R$266,$B293,$J$41:$J$266)</f>
        <v>19930</v>
      </c>
      <c r="K293" s="184">
        <f>SUMIF($R$41:$R$266,$B293,$K$41:$K$266)</f>
        <v>19430</v>
      </c>
      <c r="L293" s="184">
        <f>SUMIF($R$41:$R$266,$B293,$L$41:$L$266)</f>
        <v>19930</v>
      </c>
      <c r="M293" s="184">
        <f>SUMIF($R$41:$R$266,$B293,$M$41:$M$266)</f>
        <v>19430</v>
      </c>
      <c r="N293" s="184">
        <f>SUMIF($R$41:$R$266,$B293,$N$41:$N$266)</f>
        <v>22430</v>
      </c>
      <c r="O293" s="184">
        <f>SUMIF($R$41:$R$266,$B293,$O$41:$O$266)</f>
        <v>20930</v>
      </c>
      <c r="P293" s="184">
        <f>SUMIF($R$41:$R$266,$B293,$P$41:$P$266)</f>
        <v>21930</v>
      </c>
      <c r="Q293" s="184">
        <f>SUMIF($R$41:$R$266,$B293,$Q$41:$Q$266)</f>
        <v>21930</v>
      </c>
    </row>
    <row r="294" spans="2:28" ht="15.75" thickBot="1">
      <c r="B294" s="207" t="s">
        <v>85</v>
      </c>
      <c r="C294" s="211" t="s">
        <v>68</v>
      </c>
      <c r="D294" s="208"/>
      <c r="E294" s="171">
        <f t="shared" si="44"/>
        <v>1520400</v>
      </c>
      <c r="F294" s="184">
        <f>F49+F54+F185</f>
        <v>121500</v>
      </c>
      <c r="G294" s="184">
        <f t="shared" ref="G294:Q294" si="46">G49+G54+G185</f>
        <v>123850</v>
      </c>
      <c r="H294" s="184">
        <f t="shared" si="46"/>
        <v>127750</v>
      </c>
      <c r="I294" s="184">
        <f t="shared" si="46"/>
        <v>124250</v>
      </c>
      <c r="J294" s="184">
        <f t="shared" si="46"/>
        <v>131350</v>
      </c>
      <c r="K294" s="184">
        <f t="shared" si="46"/>
        <v>131950</v>
      </c>
      <c r="L294" s="184">
        <f t="shared" si="46"/>
        <v>132050</v>
      </c>
      <c r="M294" s="184">
        <f t="shared" si="46"/>
        <v>126250</v>
      </c>
      <c r="N294" s="184">
        <f t="shared" si="46"/>
        <v>125750</v>
      </c>
      <c r="O294" s="184">
        <f t="shared" si="46"/>
        <v>125750</v>
      </c>
      <c r="P294" s="184">
        <f t="shared" si="46"/>
        <v>124750</v>
      </c>
      <c r="Q294" s="184">
        <f t="shared" si="46"/>
        <v>125200</v>
      </c>
    </row>
    <row r="295" spans="2:28" ht="15.75" thickBot="1">
      <c r="B295" s="207" t="s">
        <v>84</v>
      </c>
      <c r="C295" s="211" t="s">
        <v>70</v>
      </c>
      <c r="D295" s="208"/>
      <c r="E295" s="171">
        <f t="shared" si="44"/>
        <v>303618</v>
      </c>
      <c r="F295" s="184">
        <f>F50+F55+F186+F259</f>
        <v>24350</v>
      </c>
      <c r="G295" s="184">
        <f t="shared" ref="G295:Q295" si="47">G50+G55+G186+G259</f>
        <v>24647</v>
      </c>
      <c r="H295" s="184">
        <f t="shared" si="47"/>
        <v>25549</v>
      </c>
      <c r="I295" s="184">
        <f t="shared" si="47"/>
        <v>24735</v>
      </c>
      <c r="J295" s="184">
        <f t="shared" si="47"/>
        <v>26297</v>
      </c>
      <c r="K295" s="184">
        <f t="shared" si="47"/>
        <v>25835</v>
      </c>
      <c r="L295" s="184">
        <f t="shared" si="47"/>
        <v>26451</v>
      </c>
      <c r="M295" s="184">
        <f t="shared" si="47"/>
        <v>25219</v>
      </c>
      <c r="N295" s="184">
        <f t="shared" si="47"/>
        <v>25197</v>
      </c>
      <c r="O295" s="184">
        <f t="shared" si="47"/>
        <v>25131</v>
      </c>
      <c r="P295" s="184">
        <f t="shared" si="47"/>
        <v>25263</v>
      </c>
      <c r="Q295" s="184">
        <f t="shared" si="47"/>
        <v>24944</v>
      </c>
    </row>
    <row r="296" spans="2:28" ht="15.75" thickBot="1">
      <c r="B296" s="207" t="s">
        <v>83</v>
      </c>
      <c r="C296" s="211" t="s">
        <v>71</v>
      </c>
      <c r="D296" s="208"/>
      <c r="E296" s="171">
        <f t="shared" si="44"/>
        <v>30000</v>
      </c>
      <c r="F296" s="184">
        <f>SUMIF($R$41:$R$266,$B296,$F$41:$F$266)</f>
        <v>2500</v>
      </c>
      <c r="G296" s="184">
        <f>SUMIF($R$41:$R$266,$B296,$G$41:$G$266)</f>
        <v>2500</v>
      </c>
      <c r="H296" s="184">
        <f>SUMIF($R$41:$R$266,$B296,$H$41:$H$266)</f>
        <v>2500</v>
      </c>
      <c r="I296" s="184">
        <f>SUMIF($R$41:$R$266,$B296,$I$41:$I$266)</f>
        <v>2500</v>
      </c>
      <c r="J296" s="184">
        <f>SUMIF($R$41:$R$266,$B296,$J$41:$J$266)</f>
        <v>2500</v>
      </c>
      <c r="K296" s="184">
        <f>SUMIF($R$41:$R$266,$B296,$K$41:$K$266)</f>
        <v>2500</v>
      </c>
      <c r="L296" s="184">
        <f>SUMIF($R$41:$R$266,$B296,$L$41:$L$266)</f>
        <v>2500</v>
      </c>
      <c r="M296" s="184">
        <f>SUMIF($R$41:$R$266,$B296,$M$41:$M$266)</f>
        <v>2500</v>
      </c>
      <c r="N296" s="184">
        <f>SUMIF($R$41:$R$266,$B296,$N$41:$N$266)</f>
        <v>2500</v>
      </c>
      <c r="O296" s="184">
        <f>SUMIF($R$41:$R$266,$B296,$O$41:$O$266)</f>
        <v>2500</v>
      </c>
      <c r="P296" s="184">
        <f>SUMIF($R$41:$R$266,$B296,$P$41:$P$266)</f>
        <v>2500</v>
      </c>
      <c r="Q296" s="184">
        <f>SUMIF($R$41:$R$266,$B296,$Q$41:$Q$266)</f>
        <v>2500</v>
      </c>
    </row>
    <row r="297" spans="2:28" ht="15.75" thickBot="1">
      <c r="B297" s="207" t="s">
        <v>82</v>
      </c>
      <c r="C297" s="211" t="s">
        <v>32</v>
      </c>
      <c r="D297" s="208"/>
      <c r="E297" s="171">
        <f t="shared" si="44"/>
        <v>6800</v>
      </c>
      <c r="F297" s="184">
        <f>SUMIF($R$41:$R$266,$B297,$F$41:$F$266)</f>
        <v>0</v>
      </c>
      <c r="G297" s="184">
        <f>SUMIF($R$41:$R$266,$B297,$G$41:$G$266)</f>
        <v>0</v>
      </c>
      <c r="H297" s="184">
        <f>SUMIF($R$41:$R$266,$B297,$H$41:$H$266)</f>
        <v>0</v>
      </c>
      <c r="I297" s="184">
        <f>SUMIF($R$41:$R$266,$B297,$I$41:$I$266)</f>
        <v>3400</v>
      </c>
      <c r="J297" s="184">
        <f>SUMIF($R$41:$R$266,$B297,$J$41:$J$266)</f>
        <v>0</v>
      </c>
      <c r="K297" s="184">
        <f>SUMIF($R$41:$R$266,$B297,$K$41:$K$266)</f>
        <v>0</v>
      </c>
      <c r="L297" s="184">
        <f>SUMIF($R$41:$R$266,$B297,$L$41:$L$266)</f>
        <v>0</v>
      </c>
      <c r="M297" s="184">
        <f>SUMIF($R$41:$R$266,$B297,$M$41:$M$266)</f>
        <v>3400</v>
      </c>
      <c r="N297" s="184">
        <f>SUMIF($R$41:$R$266,$B297,$N$41:$N$266)</f>
        <v>0</v>
      </c>
      <c r="O297" s="184">
        <f>SUMIF($R$41:$R$266,$B297,$O$41:$O$266)</f>
        <v>0</v>
      </c>
      <c r="P297" s="184">
        <f>SUMIF($R$41:$R$266,$B297,$P$41:$P$266)</f>
        <v>0</v>
      </c>
      <c r="Q297" s="184">
        <f>SUMIF($R$41:$R$266,$B297,$Q$41:$Q$266)</f>
        <v>0</v>
      </c>
    </row>
    <row r="298" spans="2:28" ht="16.5" thickBot="1">
      <c r="B298" s="207"/>
      <c r="C298" s="248" t="s">
        <v>81</v>
      </c>
      <c r="D298" s="208"/>
      <c r="E298" s="212">
        <f>E290+E294+E295+E296+E297</f>
        <v>2126978</v>
      </c>
      <c r="F298" s="212">
        <f t="shared" ref="F298:Q298" si="48">F290+F294+F295+F296+F297</f>
        <v>173280</v>
      </c>
      <c r="G298" s="212">
        <f t="shared" si="48"/>
        <v>173927</v>
      </c>
      <c r="H298" s="212">
        <f t="shared" si="48"/>
        <v>178229</v>
      </c>
      <c r="I298" s="212">
        <f t="shared" si="48"/>
        <v>176815</v>
      </c>
      <c r="J298" s="212">
        <f t="shared" si="48"/>
        <v>181077</v>
      </c>
      <c r="K298" s="212">
        <f t="shared" si="48"/>
        <v>180715</v>
      </c>
      <c r="L298" s="212">
        <f t="shared" si="48"/>
        <v>181931</v>
      </c>
      <c r="M298" s="212">
        <f t="shared" si="48"/>
        <v>177799</v>
      </c>
      <c r="N298" s="212">
        <f t="shared" si="48"/>
        <v>176877</v>
      </c>
      <c r="O298" s="212">
        <f t="shared" si="48"/>
        <v>175311</v>
      </c>
      <c r="P298" s="212">
        <f t="shared" si="48"/>
        <v>175443</v>
      </c>
      <c r="Q298" s="212">
        <f t="shared" si="48"/>
        <v>175574</v>
      </c>
    </row>
    <row r="299" spans="2:28" ht="15.75" thickBot="1">
      <c r="B299" s="207" t="s">
        <v>80</v>
      </c>
      <c r="C299" s="211"/>
      <c r="D299" s="160"/>
      <c r="E299" s="213">
        <f>SUM(F299:Q299)</f>
        <v>0</v>
      </c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</row>
    <row r="300" spans="2:28"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</row>
    <row r="301" spans="2:28"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</row>
    <row r="302" spans="2:28"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</row>
    <row r="303" spans="2:28" ht="15.75">
      <c r="B303" s="160"/>
      <c r="C303" s="117" t="s">
        <v>256</v>
      </c>
      <c r="D303" s="113"/>
      <c r="E303" s="113"/>
      <c r="F303" s="112" t="s">
        <v>248</v>
      </c>
      <c r="G303" s="53"/>
      <c r="H303" s="114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114" t="s">
        <v>235</v>
      </c>
    </row>
    <row r="304" spans="2:28"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</row>
    <row r="305" spans="2:17" ht="15.75">
      <c r="B305" s="160"/>
      <c r="C305" s="112" t="s">
        <v>78</v>
      </c>
      <c r="D305" s="112"/>
      <c r="E305" s="112"/>
      <c r="F305" s="112" t="s">
        <v>250</v>
      </c>
      <c r="G305" s="112"/>
      <c r="H305" s="112"/>
      <c r="I305" s="112"/>
      <c r="J305" s="160"/>
      <c r="K305" s="160"/>
      <c r="L305" s="160"/>
      <c r="M305" s="160"/>
      <c r="N305" s="160"/>
      <c r="O305" s="160"/>
      <c r="P305" s="160"/>
      <c r="Q305" s="160"/>
    </row>
    <row r="306" spans="2:17" ht="15.75">
      <c r="B306" s="160"/>
      <c r="C306" s="112"/>
      <c r="D306" s="112"/>
      <c r="E306" s="112"/>
      <c r="F306" s="112"/>
      <c r="G306" s="112"/>
      <c r="H306" s="112"/>
      <c r="I306" s="112"/>
      <c r="J306" s="160"/>
      <c r="K306" s="160"/>
      <c r="L306" s="160"/>
      <c r="M306" s="160"/>
      <c r="N306" s="160"/>
      <c r="O306" s="160"/>
      <c r="P306" s="160"/>
      <c r="Q306" s="160"/>
    </row>
    <row r="307" spans="2:17" ht="15.75">
      <c r="B307" s="160"/>
      <c r="C307" s="112"/>
      <c r="D307" s="112"/>
      <c r="E307" s="112"/>
      <c r="F307" s="112"/>
      <c r="G307" s="112"/>
      <c r="H307" s="112"/>
      <c r="I307" s="112"/>
      <c r="J307" s="160"/>
      <c r="K307" s="160"/>
      <c r="L307" s="160"/>
      <c r="M307" s="160"/>
      <c r="N307" s="160"/>
      <c r="O307" s="160"/>
      <c r="P307" s="160"/>
      <c r="Q307" s="160"/>
    </row>
    <row r="308" spans="2:17"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</row>
    <row r="309" spans="2:17"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</row>
    <row r="310" spans="2:17"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</row>
    <row r="311" spans="2:17"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</row>
    <row r="312" spans="2:17"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</row>
    <row r="313" spans="2:17"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</row>
    <row r="314" spans="2:17"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</row>
    <row r="315" spans="2:17"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</row>
    <row r="316" spans="2:17"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</row>
    <row r="317" spans="2:17"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</row>
    <row r="318" spans="2:17"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</row>
    <row r="319" spans="2:17"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</row>
    <row r="320" spans="2:17"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</row>
    <row r="321" spans="2:17"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</row>
    <row r="322" spans="2:17"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</row>
  </sheetData>
  <mergeCells count="5">
    <mergeCell ref="B4:C5"/>
    <mergeCell ref="D4:E5"/>
    <mergeCell ref="F4:Q4"/>
    <mergeCell ref="B6:C6"/>
    <mergeCell ref="E2:K2"/>
  </mergeCells>
  <pageMargins left="0" right="0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EJ21"/>
  <sheetViews>
    <sheetView topLeftCell="B4" zoomScaleNormal="100" workbookViewId="0">
      <selection activeCell="K17" sqref="K17"/>
    </sheetView>
  </sheetViews>
  <sheetFormatPr defaultRowHeight="15"/>
  <cols>
    <col min="1" max="1" width="1.85546875" style="10" hidden="1" customWidth="1"/>
    <col min="2" max="2" width="26.5703125" style="10" customWidth="1"/>
    <col min="3" max="3" width="11" style="11" customWidth="1"/>
    <col min="4" max="4" width="11" style="10" customWidth="1"/>
    <col min="5" max="5" width="8.85546875" style="10" hidden="1" customWidth="1"/>
    <col min="6" max="6" width="6.42578125" style="10" hidden="1" customWidth="1"/>
    <col min="7" max="8" width="8.28515625" style="10" customWidth="1"/>
    <col min="9" max="9" width="6.5703125" style="10" customWidth="1"/>
    <col min="10" max="10" width="7.5703125" style="10" customWidth="1"/>
    <col min="11" max="11" width="6.7109375" style="10" customWidth="1"/>
    <col min="12" max="12" width="7.42578125" style="10" customWidth="1"/>
    <col min="13" max="13" width="6.5703125" style="10" hidden="1" customWidth="1"/>
    <col min="14" max="14" width="9.5703125" style="10" hidden="1" customWidth="1"/>
    <col min="15" max="15" width="12.7109375" style="14" customWidth="1"/>
    <col min="16" max="16" width="13" style="14" customWidth="1"/>
    <col min="17" max="17" width="12.85546875" style="14" customWidth="1"/>
    <col min="18" max="18" width="6.85546875" style="14" hidden="1" customWidth="1"/>
    <col min="19" max="19" width="9.28515625" style="14" hidden="1" customWidth="1"/>
    <col min="20" max="20" width="7.42578125" style="14" hidden="1" customWidth="1"/>
    <col min="21" max="21" width="9.28515625" style="14" hidden="1" customWidth="1"/>
    <col min="22" max="22" width="0" style="14" hidden="1" customWidth="1"/>
    <col min="23" max="25" width="9.28515625" style="14" hidden="1" customWidth="1"/>
    <col min="26" max="83" width="0" style="14" hidden="1" customWidth="1"/>
    <col min="84" max="84" width="9.28515625" style="14" hidden="1" customWidth="1"/>
    <col min="85" max="85" width="11" style="14" hidden="1" customWidth="1"/>
    <col min="86" max="110" width="9.28515625" style="14" hidden="1" customWidth="1"/>
    <col min="111" max="111" width="12.140625" style="14" hidden="1" customWidth="1"/>
    <col min="112" max="124" width="9.140625" style="14" hidden="1" customWidth="1"/>
    <col min="125" max="125" width="14.7109375" style="14" hidden="1" customWidth="1"/>
    <col min="126" max="126" width="10.28515625" style="14" hidden="1" customWidth="1"/>
    <col min="127" max="137" width="9.28515625" style="14" hidden="1" customWidth="1"/>
    <col min="138" max="138" width="0" style="14" hidden="1" customWidth="1"/>
    <col min="139" max="139" width="17.42578125" style="14" customWidth="1"/>
    <col min="140" max="16384" width="9.140625" style="14"/>
  </cols>
  <sheetData>
    <row r="1" spans="1:140" ht="15.75">
      <c r="K1" s="12"/>
      <c r="M1" s="10" t="e">
        <f>#REF!+V10+Y10+CH10+CK10+CN10+CQ10+CT10+CW10+CZ10+DC10+DF10</f>
        <v>#REF!</v>
      </c>
      <c r="O1" s="13"/>
      <c r="P1" s="13"/>
      <c r="Q1" s="13"/>
      <c r="R1" s="14">
        <f>COUNTA(R12:R21)</f>
        <v>0</v>
      </c>
      <c r="T1" s="14">
        <f>COUNTA(T12:T21)</f>
        <v>0</v>
      </c>
      <c r="W1" s="14">
        <f>COUNTA(W12:W21)</f>
        <v>0</v>
      </c>
      <c r="CF1" s="14">
        <f>COUNTA(CF12:CF21)</f>
        <v>0</v>
      </c>
      <c r="CI1" s="14">
        <f>COUNTA(CI12:CI21)</f>
        <v>0</v>
      </c>
      <c r="CL1" s="14">
        <f>COUNTA(CL12:CL21)</f>
        <v>0</v>
      </c>
      <c r="CO1" s="14">
        <f>COUNTA(CO12:CO21)</f>
        <v>0</v>
      </c>
      <c r="CR1" s="14">
        <f>COUNTA(CR12:CR21)</f>
        <v>0</v>
      </c>
      <c r="CU1" s="14">
        <f>COUNTA(CU12:CU21)</f>
        <v>0</v>
      </c>
      <c r="CX1" s="14">
        <f>COUNTA(CX12:CX21)</f>
        <v>0</v>
      </c>
      <c r="DA1" s="14">
        <f>COUNTA(DA12:DA21)</f>
        <v>0</v>
      </c>
      <c r="DD1" s="14">
        <f>COUNTA(DD12:DD21)</f>
        <v>0</v>
      </c>
    </row>
    <row r="2" spans="1:140" ht="20.25">
      <c r="J2" s="15"/>
      <c r="L2" s="16"/>
      <c r="N2" s="15"/>
      <c r="O2" s="17"/>
      <c r="P2" s="17"/>
      <c r="Q2" s="17"/>
      <c r="R2" s="14" t="s">
        <v>158</v>
      </c>
      <c r="U2" s="18">
        <v>1000000</v>
      </c>
      <c r="V2" s="14" t="s">
        <v>159</v>
      </c>
      <c r="W2" s="19">
        <v>0.22</v>
      </c>
      <c r="DG2" s="20" t="e">
        <f>DG9+DH9-DU10-EH10</f>
        <v>#REF!</v>
      </c>
      <c r="DN2" s="14" t="s">
        <v>160</v>
      </c>
      <c r="DX2" s="14" t="s">
        <v>106</v>
      </c>
    </row>
    <row r="3" spans="1:140" ht="20.25">
      <c r="A3" s="317" t="s">
        <v>255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U3" s="21"/>
      <c r="W3" s="22"/>
      <c r="DG3" s="23"/>
    </row>
    <row r="4" spans="1:140" ht="20.25">
      <c r="A4" s="138"/>
      <c r="B4" s="138"/>
      <c r="C4" s="139"/>
      <c r="D4" s="138"/>
      <c r="E4" s="138"/>
      <c r="F4" s="138"/>
      <c r="G4" s="316" t="s">
        <v>228</v>
      </c>
      <c r="H4" s="316"/>
      <c r="I4" s="316"/>
      <c r="J4" s="316"/>
      <c r="K4" s="316"/>
      <c r="L4" s="316"/>
      <c r="M4" s="316"/>
      <c r="N4" s="316"/>
      <c r="O4" s="316"/>
      <c r="P4" s="316"/>
      <c r="Q4" s="224"/>
      <c r="U4" s="21"/>
      <c r="W4" s="22"/>
      <c r="DG4" s="23"/>
    </row>
    <row r="5" spans="1:140" ht="20.25">
      <c r="A5" s="138"/>
      <c r="B5" s="138"/>
      <c r="C5" s="139"/>
      <c r="D5" s="138"/>
      <c r="E5" s="138"/>
      <c r="F5" s="138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4" t="s">
        <v>172</v>
      </c>
      <c r="U5" s="21"/>
      <c r="W5" s="22"/>
      <c r="DG5" s="23"/>
    </row>
    <row r="6" spans="1:140" ht="12.75" customHeight="1">
      <c r="A6" s="318" t="s">
        <v>161</v>
      </c>
      <c r="B6" s="321" t="s">
        <v>162</v>
      </c>
      <c r="C6" s="324" t="s">
        <v>163</v>
      </c>
      <c r="D6" s="332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4"/>
      <c r="R6" s="10"/>
      <c r="S6" s="10"/>
    </row>
    <row r="7" spans="1:140" ht="37.5" customHeight="1">
      <c r="A7" s="319"/>
      <c r="B7" s="322"/>
      <c r="C7" s="325" t="s">
        <v>164</v>
      </c>
      <c r="D7" s="324" t="s">
        <v>165</v>
      </c>
      <c r="E7" s="155"/>
      <c r="F7" s="155"/>
      <c r="G7" s="327" t="s">
        <v>166</v>
      </c>
      <c r="H7" s="328"/>
      <c r="I7" s="327" t="s">
        <v>167</v>
      </c>
      <c r="J7" s="328"/>
      <c r="K7" s="327" t="s">
        <v>168</v>
      </c>
      <c r="L7" s="328"/>
      <c r="M7" s="327" t="s">
        <v>169</v>
      </c>
      <c r="N7" s="328"/>
      <c r="O7" s="329" t="s">
        <v>170</v>
      </c>
      <c r="P7" s="329" t="s">
        <v>234</v>
      </c>
      <c r="Q7" s="335" t="s">
        <v>233</v>
      </c>
      <c r="R7" s="338">
        <v>1</v>
      </c>
      <c r="S7" s="338"/>
      <c r="T7" s="338">
        <v>2</v>
      </c>
      <c r="U7" s="338"/>
      <c r="V7" s="338"/>
      <c r="W7" s="338">
        <v>3</v>
      </c>
      <c r="X7" s="338"/>
      <c r="Y7" s="338"/>
      <c r="Z7" s="338">
        <v>4</v>
      </c>
      <c r="AA7" s="338"/>
      <c r="AB7" s="338"/>
      <c r="AC7" s="338">
        <v>5</v>
      </c>
      <c r="AD7" s="338"/>
      <c r="AE7" s="338"/>
      <c r="AF7" s="338">
        <v>6</v>
      </c>
      <c r="AG7" s="338"/>
      <c r="AH7" s="338"/>
      <c r="AI7" s="338">
        <v>7</v>
      </c>
      <c r="AJ7" s="338"/>
      <c r="AK7" s="338"/>
      <c r="AL7" s="338">
        <v>8</v>
      </c>
      <c r="AM7" s="338"/>
      <c r="AN7" s="338"/>
      <c r="AO7" s="338">
        <v>9</v>
      </c>
      <c r="AP7" s="338"/>
      <c r="AQ7" s="338"/>
      <c r="AR7" s="338">
        <v>10</v>
      </c>
      <c r="AS7" s="338"/>
      <c r="AT7" s="338"/>
      <c r="AU7" s="338">
        <v>11</v>
      </c>
      <c r="AV7" s="338"/>
      <c r="AW7" s="338"/>
      <c r="AX7" s="338">
        <v>12</v>
      </c>
      <c r="AY7" s="338"/>
      <c r="AZ7" s="338"/>
      <c r="BA7" s="338" t="s">
        <v>171</v>
      </c>
      <c r="BB7" s="338"/>
      <c r="BC7" s="338"/>
      <c r="CF7" s="338">
        <v>4</v>
      </c>
      <c r="CG7" s="338"/>
      <c r="CH7" s="338"/>
      <c r="CI7" s="338">
        <v>5</v>
      </c>
      <c r="CJ7" s="338"/>
      <c r="CK7" s="338"/>
      <c r="CL7" s="338">
        <v>6</v>
      </c>
      <c r="CM7" s="338"/>
      <c r="CN7" s="338"/>
      <c r="CO7" s="338">
        <v>7</v>
      </c>
      <c r="CP7" s="338"/>
      <c r="CQ7" s="338"/>
      <c r="CR7" s="338">
        <v>8</v>
      </c>
      <c r="CS7" s="338"/>
      <c r="CT7" s="338"/>
      <c r="CU7" s="338">
        <v>9</v>
      </c>
      <c r="CV7" s="338"/>
      <c r="CW7" s="338"/>
      <c r="CX7" s="338">
        <v>10</v>
      </c>
      <c r="CY7" s="338"/>
      <c r="CZ7" s="338"/>
      <c r="DA7" s="338">
        <v>11</v>
      </c>
      <c r="DB7" s="338"/>
      <c r="DC7" s="338"/>
      <c r="DD7" s="338">
        <v>12</v>
      </c>
      <c r="DE7" s="338"/>
      <c r="DF7" s="338"/>
      <c r="DI7" s="24">
        <v>1</v>
      </c>
      <c r="DJ7" s="24">
        <v>2</v>
      </c>
      <c r="DK7" s="24">
        <v>3</v>
      </c>
      <c r="DL7" s="24">
        <v>4</v>
      </c>
      <c r="DM7" s="24">
        <v>5</v>
      </c>
      <c r="DN7" s="24">
        <v>6</v>
      </c>
      <c r="DO7" s="24">
        <v>7</v>
      </c>
      <c r="DP7" s="24">
        <v>8</v>
      </c>
      <c r="DQ7" s="24">
        <v>9</v>
      </c>
      <c r="DR7" s="24">
        <v>10</v>
      </c>
      <c r="DS7" s="24">
        <v>11</v>
      </c>
      <c r="DT7" s="24">
        <v>12</v>
      </c>
      <c r="DV7" s="24">
        <v>1</v>
      </c>
      <c r="DW7" s="24">
        <v>2</v>
      </c>
      <c r="DX7" s="24">
        <v>3</v>
      </c>
      <c r="DY7" s="24">
        <v>4</v>
      </c>
      <c r="DZ7" s="24">
        <v>5</v>
      </c>
      <c r="EA7" s="24">
        <v>6</v>
      </c>
      <c r="EB7" s="24">
        <v>7</v>
      </c>
      <c r="EC7" s="24">
        <v>8</v>
      </c>
      <c r="ED7" s="24">
        <v>9</v>
      </c>
      <c r="EE7" s="24">
        <v>10</v>
      </c>
      <c r="EF7" s="24">
        <v>11</v>
      </c>
      <c r="EG7" s="24">
        <v>12</v>
      </c>
      <c r="EI7" s="315"/>
    </row>
    <row r="8" spans="1:140" ht="12.75" customHeight="1">
      <c r="A8" s="319"/>
      <c r="B8" s="322"/>
      <c r="C8" s="325"/>
      <c r="D8" s="325"/>
      <c r="E8" s="324" t="s">
        <v>172</v>
      </c>
      <c r="F8" s="324" t="s">
        <v>172</v>
      </c>
      <c r="G8" s="324" t="s">
        <v>173</v>
      </c>
      <c r="H8" s="324" t="s">
        <v>172</v>
      </c>
      <c r="I8" s="324" t="s">
        <v>173</v>
      </c>
      <c r="J8" s="324" t="s">
        <v>172</v>
      </c>
      <c r="K8" s="324" t="s">
        <v>173</v>
      </c>
      <c r="L8" s="324" t="s">
        <v>172</v>
      </c>
      <c r="M8" s="324" t="s">
        <v>173</v>
      </c>
      <c r="N8" s="324" t="s">
        <v>172</v>
      </c>
      <c r="O8" s="330"/>
      <c r="P8" s="330"/>
      <c r="Q8" s="336"/>
      <c r="R8" s="342" t="s">
        <v>174</v>
      </c>
      <c r="S8" s="339" t="s">
        <v>175</v>
      </c>
      <c r="T8" s="339" t="s">
        <v>174</v>
      </c>
      <c r="U8" s="339" t="s">
        <v>175</v>
      </c>
      <c r="V8" s="339" t="s">
        <v>176</v>
      </c>
      <c r="W8" s="339" t="s">
        <v>174</v>
      </c>
      <c r="X8" s="339" t="s">
        <v>175</v>
      </c>
      <c r="Y8" s="341" t="s">
        <v>176</v>
      </c>
      <c r="Z8" s="339" t="s">
        <v>177</v>
      </c>
      <c r="AA8" s="339" t="s">
        <v>175</v>
      </c>
      <c r="AB8" s="339" t="s">
        <v>176</v>
      </c>
      <c r="AC8" s="339" t="s">
        <v>177</v>
      </c>
      <c r="AD8" s="339" t="s">
        <v>175</v>
      </c>
      <c r="AE8" s="339" t="s">
        <v>176</v>
      </c>
      <c r="AF8" s="339" t="s">
        <v>177</v>
      </c>
      <c r="AG8" s="339" t="s">
        <v>175</v>
      </c>
      <c r="AH8" s="339" t="s">
        <v>176</v>
      </c>
      <c r="AI8" s="339" t="s">
        <v>177</v>
      </c>
      <c r="AJ8" s="339" t="s">
        <v>175</v>
      </c>
      <c r="AK8" s="339" t="s">
        <v>176</v>
      </c>
      <c r="AL8" s="339" t="s">
        <v>177</v>
      </c>
      <c r="AM8" s="339" t="s">
        <v>175</v>
      </c>
      <c r="AN8" s="339" t="s">
        <v>176</v>
      </c>
      <c r="AO8" s="339" t="s">
        <v>177</v>
      </c>
      <c r="AP8" s="339" t="s">
        <v>175</v>
      </c>
      <c r="AQ8" s="339" t="s">
        <v>176</v>
      </c>
      <c r="AR8" s="339" t="s">
        <v>177</v>
      </c>
      <c r="AS8" s="339" t="s">
        <v>175</v>
      </c>
      <c r="AT8" s="339" t="s">
        <v>176</v>
      </c>
      <c r="AU8" s="339" t="s">
        <v>177</v>
      </c>
      <c r="AV8" s="339" t="s">
        <v>175</v>
      </c>
      <c r="AW8" s="339" t="s">
        <v>176</v>
      </c>
      <c r="AX8" s="339" t="s">
        <v>177</v>
      </c>
      <c r="AY8" s="339" t="s">
        <v>175</v>
      </c>
      <c r="AZ8" s="339" t="s">
        <v>176</v>
      </c>
      <c r="BA8" s="339"/>
      <c r="BB8" s="339" t="s">
        <v>175</v>
      </c>
      <c r="BC8" s="341" t="s">
        <v>176</v>
      </c>
      <c r="CF8" s="339" t="s">
        <v>174</v>
      </c>
      <c r="CG8" s="339" t="s">
        <v>175</v>
      </c>
      <c r="CH8" s="341" t="s">
        <v>176</v>
      </c>
      <c r="CI8" s="339" t="s">
        <v>174</v>
      </c>
      <c r="CJ8" s="339" t="s">
        <v>175</v>
      </c>
      <c r="CK8" s="341" t="s">
        <v>176</v>
      </c>
      <c r="CL8" s="339" t="s">
        <v>174</v>
      </c>
      <c r="CM8" s="339" t="s">
        <v>175</v>
      </c>
      <c r="CN8" s="341" t="s">
        <v>176</v>
      </c>
      <c r="CO8" s="339" t="s">
        <v>174</v>
      </c>
      <c r="CP8" s="339" t="s">
        <v>175</v>
      </c>
      <c r="CQ8" s="341" t="s">
        <v>176</v>
      </c>
      <c r="CR8" s="339" t="s">
        <v>174</v>
      </c>
      <c r="CS8" s="339" t="s">
        <v>175</v>
      </c>
      <c r="CT8" s="341" t="s">
        <v>176</v>
      </c>
      <c r="CU8" s="339" t="s">
        <v>174</v>
      </c>
      <c r="CV8" s="339" t="s">
        <v>175</v>
      </c>
      <c r="CW8" s="341" t="s">
        <v>176</v>
      </c>
      <c r="CX8" s="339" t="s">
        <v>174</v>
      </c>
      <c r="CY8" s="339" t="s">
        <v>175</v>
      </c>
      <c r="CZ8" s="341" t="s">
        <v>176</v>
      </c>
      <c r="DA8" s="339" t="s">
        <v>174</v>
      </c>
      <c r="DB8" s="339" t="s">
        <v>175</v>
      </c>
      <c r="DC8" s="341" t="s">
        <v>176</v>
      </c>
      <c r="DD8" s="339" t="s">
        <v>174</v>
      </c>
      <c r="DE8" s="339" t="s">
        <v>175</v>
      </c>
      <c r="DF8" s="341" t="s">
        <v>176</v>
      </c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I8" s="315"/>
    </row>
    <row r="9" spans="1:140" ht="24" customHeight="1">
      <c r="A9" s="320"/>
      <c r="B9" s="323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31"/>
      <c r="P9" s="331"/>
      <c r="Q9" s="337"/>
      <c r="R9" s="343"/>
      <c r="S9" s="340" t="s">
        <v>178</v>
      </c>
      <c r="T9" s="340"/>
      <c r="U9" s="340" t="s">
        <v>178</v>
      </c>
      <c r="V9" s="340" t="s">
        <v>179</v>
      </c>
      <c r="W9" s="340"/>
      <c r="X9" s="340" t="s">
        <v>178</v>
      </c>
      <c r="Y9" s="341" t="s">
        <v>179</v>
      </c>
      <c r="Z9" s="340"/>
      <c r="AA9" s="340" t="s">
        <v>178</v>
      </c>
      <c r="AB9" s="340" t="s">
        <v>179</v>
      </c>
      <c r="AC9" s="340"/>
      <c r="AD9" s="340" t="s">
        <v>178</v>
      </c>
      <c r="AE9" s="340" t="s">
        <v>179</v>
      </c>
      <c r="AF9" s="340"/>
      <c r="AG9" s="340" t="s">
        <v>178</v>
      </c>
      <c r="AH9" s="340" t="s">
        <v>179</v>
      </c>
      <c r="AI9" s="340"/>
      <c r="AJ9" s="340" t="s">
        <v>178</v>
      </c>
      <c r="AK9" s="340" t="s">
        <v>179</v>
      </c>
      <c r="AL9" s="340"/>
      <c r="AM9" s="340" t="s">
        <v>178</v>
      </c>
      <c r="AN9" s="340" t="s">
        <v>179</v>
      </c>
      <c r="AO9" s="340"/>
      <c r="AP9" s="340" t="s">
        <v>178</v>
      </c>
      <c r="AQ9" s="340" t="s">
        <v>179</v>
      </c>
      <c r="AR9" s="340"/>
      <c r="AS9" s="340" t="s">
        <v>178</v>
      </c>
      <c r="AT9" s="340" t="s">
        <v>179</v>
      </c>
      <c r="AU9" s="340"/>
      <c r="AV9" s="340" t="s">
        <v>178</v>
      </c>
      <c r="AW9" s="340" t="s">
        <v>179</v>
      </c>
      <c r="AX9" s="340"/>
      <c r="AY9" s="340" t="s">
        <v>178</v>
      </c>
      <c r="AZ9" s="340" t="s">
        <v>179</v>
      </c>
      <c r="BA9" s="340"/>
      <c r="BB9" s="340" t="s">
        <v>178</v>
      </c>
      <c r="BC9" s="341" t="s">
        <v>179</v>
      </c>
      <c r="BD9" s="14" t="s">
        <v>156</v>
      </c>
      <c r="CF9" s="340"/>
      <c r="CG9" s="340" t="s">
        <v>178</v>
      </c>
      <c r="CH9" s="341" t="s">
        <v>179</v>
      </c>
      <c r="CI9" s="340"/>
      <c r="CJ9" s="340" t="s">
        <v>178</v>
      </c>
      <c r="CK9" s="341" t="s">
        <v>179</v>
      </c>
      <c r="CL9" s="340"/>
      <c r="CM9" s="340" t="s">
        <v>178</v>
      </c>
      <c r="CN9" s="341" t="s">
        <v>179</v>
      </c>
      <c r="CO9" s="340"/>
      <c r="CP9" s="340" t="s">
        <v>178</v>
      </c>
      <c r="CQ9" s="341" t="s">
        <v>179</v>
      </c>
      <c r="CR9" s="340"/>
      <c r="CS9" s="340" t="s">
        <v>178</v>
      </c>
      <c r="CT9" s="341" t="s">
        <v>179</v>
      </c>
      <c r="CU9" s="340"/>
      <c r="CV9" s="340" t="s">
        <v>178</v>
      </c>
      <c r="CW9" s="341" t="s">
        <v>179</v>
      </c>
      <c r="CX9" s="340"/>
      <c r="CY9" s="340" t="s">
        <v>178</v>
      </c>
      <c r="CZ9" s="341" t="s">
        <v>179</v>
      </c>
      <c r="DA9" s="340"/>
      <c r="DB9" s="340" t="s">
        <v>178</v>
      </c>
      <c r="DC9" s="341" t="s">
        <v>179</v>
      </c>
      <c r="DD9" s="340"/>
      <c r="DE9" s="340" t="s">
        <v>178</v>
      </c>
      <c r="DF9" s="341" t="s">
        <v>179</v>
      </c>
      <c r="DG9" s="25">
        <f>S10+U10+X10+CG10+CJ10+CM10+CP10+CS10+CV10+CY10+DB10+DE10</f>
        <v>0</v>
      </c>
      <c r="DH9" s="25" t="e">
        <f>#REF!+V10+Y10+CH10+CK10+CN10+CQ10+CT10+CW10+CZ10+DC10+DF10</f>
        <v>#REF!</v>
      </c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I9" s="315"/>
    </row>
    <row r="10" spans="1:140" ht="30" customHeight="1">
      <c r="A10" s="140"/>
      <c r="B10" s="156" t="s">
        <v>180</v>
      </c>
      <c r="C10" s="157">
        <f>SUM(C11,C12,C13)</f>
        <v>9</v>
      </c>
      <c r="D10" s="157">
        <f>SUM(D11,D12,D13)</f>
        <v>33670</v>
      </c>
      <c r="E10" s="157" t="e">
        <f>SUM(E12:E21)</f>
        <v>#REF!</v>
      </c>
      <c r="F10" s="157" t="e">
        <f>SUM(F12:F21)</f>
        <v>#REF!</v>
      </c>
      <c r="G10" s="157"/>
      <c r="H10" s="157">
        <f>SUM(H11,H12,H13)</f>
        <v>10250</v>
      </c>
      <c r="I10" s="157"/>
      <c r="J10" s="157">
        <f>SUM(J11,J12,J13)</f>
        <v>800</v>
      </c>
      <c r="K10" s="157"/>
      <c r="L10" s="157">
        <f>SUM(L11,L12,L13)</f>
        <v>0</v>
      </c>
      <c r="M10" s="157"/>
      <c r="N10" s="157">
        <f>SUM(N12:N21)</f>
        <v>0</v>
      </c>
      <c r="O10" s="158">
        <f>SUM(O11,O12,O13)</f>
        <v>44720</v>
      </c>
      <c r="P10" s="159"/>
      <c r="Q10" s="231">
        <f>SUM(Q11,Q12,Q13)</f>
        <v>1520400</v>
      </c>
      <c r="R10" s="26">
        <f t="shared" ref="R10:BC10" si="0">SUM(R12:R21)</f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7">
        <f t="shared" si="0"/>
        <v>0</v>
      </c>
      <c r="Y10" s="26">
        <f t="shared" si="0"/>
        <v>0</v>
      </c>
      <c r="Z10" s="26">
        <f t="shared" si="0"/>
        <v>0</v>
      </c>
      <c r="AA10" s="26">
        <f t="shared" si="0"/>
        <v>0</v>
      </c>
      <c r="AB10" s="26">
        <f t="shared" si="0"/>
        <v>0</v>
      </c>
      <c r="AC10" s="26">
        <f t="shared" si="0"/>
        <v>0</v>
      </c>
      <c r="AD10" s="26">
        <f t="shared" si="0"/>
        <v>0</v>
      </c>
      <c r="AE10" s="26">
        <f t="shared" si="0"/>
        <v>0</v>
      </c>
      <c r="AF10" s="26">
        <f t="shared" si="0"/>
        <v>0</v>
      </c>
      <c r="AG10" s="26">
        <f t="shared" si="0"/>
        <v>0</v>
      </c>
      <c r="AH10" s="26">
        <f t="shared" si="0"/>
        <v>0</v>
      </c>
      <c r="AI10" s="26">
        <f t="shared" si="0"/>
        <v>0</v>
      </c>
      <c r="AJ10" s="26">
        <f t="shared" si="0"/>
        <v>0</v>
      </c>
      <c r="AK10" s="26">
        <f t="shared" si="0"/>
        <v>0</v>
      </c>
      <c r="AL10" s="26">
        <f t="shared" si="0"/>
        <v>0</v>
      </c>
      <c r="AM10" s="26">
        <f t="shared" si="0"/>
        <v>0</v>
      </c>
      <c r="AN10" s="26">
        <f t="shared" si="0"/>
        <v>0</v>
      </c>
      <c r="AO10" s="26">
        <f t="shared" si="0"/>
        <v>0</v>
      </c>
      <c r="AP10" s="26">
        <f t="shared" si="0"/>
        <v>0</v>
      </c>
      <c r="AQ10" s="26">
        <f t="shared" si="0"/>
        <v>0</v>
      </c>
      <c r="AR10" s="26">
        <f t="shared" si="0"/>
        <v>0</v>
      </c>
      <c r="AS10" s="26">
        <f t="shared" si="0"/>
        <v>0</v>
      </c>
      <c r="AT10" s="26">
        <f t="shared" si="0"/>
        <v>0</v>
      </c>
      <c r="AU10" s="26">
        <f t="shared" si="0"/>
        <v>0</v>
      </c>
      <c r="AV10" s="26">
        <f t="shared" si="0"/>
        <v>0</v>
      </c>
      <c r="AW10" s="26">
        <f t="shared" si="0"/>
        <v>0</v>
      </c>
      <c r="AX10" s="26">
        <f t="shared" si="0"/>
        <v>0</v>
      </c>
      <c r="AY10" s="26">
        <f t="shared" si="0"/>
        <v>0</v>
      </c>
      <c r="AZ10" s="26">
        <f t="shared" si="0"/>
        <v>0</v>
      </c>
      <c r="BA10" s="26">
        <f t="shared" si="0"/>
        <v>0</v>
      </c>
      <c r="BB10" s="26">
        <f t="shared" si="0"/>
        <v>0</v>
      </c>
      <c r="BC10" s="26">
        <f t="shared" si="0"/>
        <v>0</v>
      </c>
      <c r="BD10" s="26">
        <f>BB10+BC10</f>
        <v>0</v>
      </c>
      <c r="BE10" s="28" t="e">
        <f>BB10-([3]БДР1!#REF!+#REF!+#REF!+#REF!)</f>
        <v>#REF!</v>
      </c>
      <c r="BF10" s="28" t="e">
        <f>BC10-([3]БДР1!#REF!+#REF!+#REF!+#REF!)</f>
        <v>#REF!</v>
      </c>
      <c r="BG10" s="26">
        <f t="shared" ref="BG10:BR10" si="1">SUM(BG12:BG21)</f>
        <v>0</v>
      </c>
      <c r="BH10" s="26">
        <f t="shared" si="1"/>
        <v>0</v>
      </c>
      <c r="BI10" s="26">
        <f t="shared" si="1"/>
        <v>0</v>
      </c>
      <c r="BJ10" s="26">
        <f t="shared" si="1"/>
        <v>0</v>
      </c>
      <c r="BK10" s="26">
        <f t="shared" si="1"/>
        <v>0</v>
      </c>
      <c r="BL10" s="26">
        <f t="shared" si="1"/>
        <v>0</v>
      </c>
      <c r="BM10" s="26">
        <f t="shared" si="1"/>
        <v>0</v>
      </c>
      <c r="BN10" s="26">
        <f t="shared" si="1"/>
        <v>0</v>
      </c>
      <c r="BO10" s="26">
        <f t="shared" si="1"/>
        <v>0</v>
      </c>
      <c r="BP10" s="26">
        <f t="shared" si="1"/>
        <v>0</v>
      </c>
      <c r="BQ10" s="26">
        <f t="shared" si="1"/>
        <v>0</v>
      </c>
      <c r="BR10" s="26">
        <f t="shared" si="1"/>
        <v>0</v>
      </c>
      <c r="BS10" s="29">
        <f>SUM(BG10:BR10)</f>
        <v>0</v>
      </c>
      <c r="CF10" s="26">
        <f t="shared" ref="CF10:DF10" si="2">SUM(CF12:CF21)</f>
        <v>0</v>
      </c>
      <c r="CG10" s="26">
        <f t="shared" si="2"/>
        <v>0</v>
      </c>
      <c r="CH10" s="26">
        <f t="shared" si="2"/>
        <v>0</v>
      </c>
      <c r="CI10" s="26">
        <f t="shared" si="2"/>
        <v>0</v>
      </c>
      <c r="CJ10" s="26">
        <f t="shared" si="2"/>
        <v>0</v>
      </c>
      <c r="CK10" s="26">
        <f t="shared" si="2"/>
        <v>0</v>
      </c>
      <c r="CL10" s="26">
        <f t="shared" si="2"/>
        <v>0</v>
      </c>
      <c r="CM10" s="26">
        <f t="shared" si="2"/>
        <v>0</v>
      </c>
      <c r="CN10" s="26">
        <f t="shared" si="2"/>
        <v>0</v>
      </c>
      <c r="CO10" s="26">
        <f t="shared" si="2"/>
        <v>0</v>
      </c>
      <c r="CP10" s="26">
        <f t="shared" si="2"/>
        <v>0</v>
      </c>
      <c r="CQ10" s="26">
        <f t="shared" si="2"/>
        <v>0</v>
      </c>
      <c r="CR10" s="26">
        <f t="shared" si="2"/>
        <v>0</v>
      </c>
      <c r="CS10" s="26">
        <f t="shared" si="2"/>
        <v>0</v>
      </c>
      <c r="CT10" s="26">
        <f t="shared" si="2"/>
        <v>0</v>
      </c>
      <c r="CU10" s="26">
        <f t="shared" si="2"/>
        <v>0</v>
      </c>
      <c r="CV10" s="26">
        <f t="shared" si="2"/>
        <v>0</v>
      </c>
      <c r="CW10" s="26">
        <f t="shared" si="2"/>
        <v>0</v>
      </c>
      <c r="CX10" s="26">
        <f t="shared" si="2"/>
        <v>0</v>
      </c>
      <c r="CY10" s="26">
        <f t="shared" si="2"/>
        <v>0</v>
      </c>
      <c r="CZ10" s="26">
        <f t="shared" si="2"/>
        <v>0</v>
      </c>
      <c r="DA10" s="26">
        <f t="shared" si="2"/>
        <v>0</v>
      </c>
      <c r="DB10" s="26">
        <f t="shared" si="2"/>
        <v>0</v>
      </c>
      <c r="DC10" s="26">
        <f t="shared" si="2"/>
        <v>0</v>
      </c>
      <c r="DD10" s="26">
        <f t="shared" si="2"/>
        <v>0</v>
      </c>
      <c r="DE10" s="26">
        <f t="shared" si="2"/>
        <v>0</v>
      </c>
      <c r="DF10" s="26">
        <f t="shared" si="2"/>
        <v>0</v>
      </c>
      <c r="DG10" s="25" t="e">
        <f>(#REF!+#REF!+#REF!+#REF!+#REF!+#REF!+#REF!+#REF!+#REF!+#REF!+#REF!+#REF!)/12</f>
        <v>#REF!</v>
      </c>
      <c r="DH10" s="25"/>
      <c r="DI10" s="26">
        <f t="shared" ref="DI10:DT10" si="3">SUM(DI12:DI21)</f>
        <v>0</v>
      </c>
      <c r="DJ10" s="26">
        <f t="shared" si="3"/>
        <v>0</v>
      </c>
      <c r="DK10" s="26">
        <f t="shared" si="3"/>
        <v>0</v>
      </c>
      <c r="DL10" s="26">
        <f t="shared" si="3"/>
        <v>0</v>
      </c>
      <c r="DM10" s="26">
        <f t="shared" si="3"/>
        <v>0</v>
      </c>
      <c r="DN10" s="26">
        <f t="shared" si="3"/>
        <v>0</v>
      </c>
      <c r="DO10" s="26">
        <f t="shared" si="3"/>
        <v>0</v>
      </c>
      <c r="DP10" s="26">
        <f t="shared" si="3"/>
        <v>0</v>
      </c>
      <c r="DQ10" s="26">
        <f t="shared" si="3"/>
        <v>0</v>
      </c>
      <c r="DR10" s="26">
        <f t="shared" si="3"/>
        <v>0</v>
      </c>
      <c r="DS10" s="26">
        <f t="shared" si="3"/>
        <v>0</v>
      </c>
      <c r="DT10" s="26">
        <f t="shared" si="3"/>
        <v>0</v>
      </c>
      <c r="DU10" s="30">
        <f>SUM(DI10:DT10)</f>
        <v>0</v>
      </c>
      <c r="DV10" s="26">
        <f t="shared" ref="DV10:EG10" si="4">SUM(DV12:DV21)</f>
        <v>0</v>
      </c>
      <c r="DW10" s="26">
        <f t="shared" si="4"/>
        <v>0</v>
      </c>
      <c r="DX10" s="26">
        <f t="shared" si="4"/>
        <v>0</v>
      </c>
      <c r="DY10" s="26">
        <f t="shared" si="4"/>
        <v>0</v>
      </c>
      <c r="DZ10" s="26">
        <f t="shared" si="4"/>
        <v>0</v>
      </c>
      <c r="EA10" s="26">
        <f t="shared" si="4"/>
        <v>0</v>
      </c>
      <c r="EB10" s="26">
        <f t="shared" si="4"/>
        <v>0</v>
      </c>
      <c r="EC10" s="26">
        <f t="shared" si="4"/>
        <v>0</v>
      </c>
      <c r="ED10" s="26">
        <f t="shared" si="4"/>
        <v>0</v>
      </c>
      <c r="EE10" s="26">
        <f t="shared" si="4"/>
        <v>0</v>
      </c>
      <c r="EF10" s="26">
        <f t="shared" si="4"/>
        <v>0</v>
      </c>
      <c r="EG10" s="26">
        <f t="shared" si="4"/>
        <v>0</v>
      </c>
      <c r="EH10" s="30">
        <f>SUM(DV10:EG10)</f>
        <v>0</v>
      </c>
    </row>
    <row r="11" spans="1:140" ht="31.5">
      <c r="A11" s="140"/>
      <c r="B11" s="141" t="s">
        <v>181</v>
      </c>
      <c r="C11" s="142">
        <v>5</v>
      </c>
      <c r="D11" s="142">
        <v>12420</v>
      </c>
      <c r="E11" s="142"/>
      <c r="F11" s="142"/>
      <c r="G11" s="142"/>
      <c r="H11" s="143"/>
      <c r="I11" s="142"/>
      <c r="J11" s="143"/>
      <c r="K11" s="142"/>
      <c r="L11" s="142"/>
      <c r="M11" s="142"/>
      <c r="N11" s="142"/>
      <c r="O11" s="143">
        <f>(D11+H11+J11+L11)</f>
        <v>12420</v>
      </c>
      <c r="P11" s="222">
        <v>1</v>
      </c>
      <c r="Q11" s="223">
        <f>O11*P11*C11*12</f>
        <v>745200</v>
      </c>
      <c r="R11" s="26"/>
      <c r="S11" s="26"/>
      <c r="T11" s="26"/>
      <c r="U11" s="26"/>
      <c r="V11" s="26"/>
      <c r="W11" s="26"/>
      <c r="X11" s="27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31"/>
      <c r="BE11" s="32"/>
      <c r="BF11" s="32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31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34" t="e">
        <f>SUM(#REF!)</f>
        <v>#REF!</v>
      </c>
      <c r="DH11" s="25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35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35"/>
    </row>
    <row r="12" spans="1:140" ht="31.5">
      <c r="A12" s="144"/>
      <c r="B12" s="141" t="s">
        <v>182</v>
      </c>
      <c r="C12" s="142">
        <v>2</v>
      </c>
      <c r="D12" s="142">
        <v>4750</v>
      </c>
      <c r="E12" s="142"/>
      <c r="F12" s="142"/>
      <c r="G12" s="233"/>
      <c r="H12" s="143">
        <v>2000</v>
      </c>
      <c r="I12" s="147"/>
      <c r="J12" s="146"/>
      <c r="K12" s="147"/>
      <c r="L12" s="146"/>
      <c r="M12" s="145"/>
      <c r="N12" s="146"/>
      <c r="O12" s="143">
        <f>D12+H12</f>
        <v>6750</v>
      </c>
      <c r="P12" s="222">
        <v>1</v>
      </c>
      <c r="Q12" s="223">
        <f t="shared" ref="Q12:Q13" si="5">O12*P12*C12*12</f>
        <v>162000</v>
      </c>
      <c r="R12" s="18"/>
      <c r="S12" s="36"/>
      <c r="T12" s="18"/>
      <c r="U12" s="36"/>
      <c r="V12" s="36"/>
      <c r="W12" s="18"/>
      <c r="X12" s="36"/>
      <c r="Y12" s="36"/>
      <c r="Z12" s="18"/>
      <c r="AA12" s="36"/>
      <c r="AB12" s="36"/>
      <c r="AC12" s="18"/>
      <c r="AD12" s="36"/>
      <c r="AE12" s="36"/>
      <c r="AF12" s="18"/>
      <c r="AG12" s="36"/>
      <c r="AH12" s="36"/>
      <c r="AI12" s="18"/>
      <c r="AJ12" s="36"/>
      <c r="AK12" s="36"/>
      <c r="AL12" s="18"/>
      <c r="AM12" s="36"/>
      <c r="AN12" s="36"/>
      <c r="AO12" s="18"/>
      <c r="AP12" s="36"/>
      <c r="AQ12" s="36"/>
      <c r="AR12" s="18"/>
      <c r="AS12" s="36"/>
      <c r="AT12" s="36"/>
      <c r="AU12" s="18"/>
      <c r="AV12" s="36"/>
      <c r="AW12" s="36"/>
      <c r="AX12" s="18"/>
      <c r="AY12" s="36"/>
      <c r="AZ12" s="36"/>
      <c r="BA12" s="24"/>
      <c r="BB12" s="36"/>
      <c r="BC12" s="36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CF12" s="18"/>
      <c r="CG12" s="36"/>
      <c r="CH12" s="36"/>
      <c r="CI12" s="18"/>
      <c r="CJ12" s="36"/>
      <c r="CK12" s="36"/>
      <c r="CL12" s="18"/>
      <c r="CM12" s="36"/>
      <c r="CN12" s="36"/>
      <c r="CO12" s="18"/>
      <c r="CP12" s="36"/>
      <c r="CQ12" s="36"/>
      <c r="CR12" s="18"/>
      <c r="CS12" s="36"/>
      <c r="CT12" s="36"/>
      <c r="CU12" s="18"/>
      <c r="CV12" s="36"/>
      <c r="CW12" s="36"/>
      <c r="CX12" s="18"/>
      <c r="CY12" s="36"/>
      <c r="CZ12" s="36"/>
      <c r="DA12" s="18"/>
      <c r="DB12" s="36"/>
      <c r="DC12" s="36"/>
      <c r="DD12" s="18"/>
      <c r="DE12" s="36"/>
      <c r="DF12" s="36"/>
      <c r="DG12" s="25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J12" s="38"/>
    </row>
    <row r="13" spans="1:140" ht="15.75">
      <c r="A13" s="144"/>
      <c r="B13" s="141" t="s">
        <v>253</v>
      </c>
      <c r="C13" s="142">
        <v>2</v>
      </c>
      <c r="D13" s="142">
        <v>16500</v>
      </c>
      <c r="E13" s="142" t="e">
        <f>SUM(#REF!)</f>
        <v>#REF!</v>
      </c>
      <c r="F13" s="142" t="e">
        <f>SUM(#REF!)</f>
        <v>#REF!</v>
      </c>
      <c r="G13" s="233"/>
      <c r="H13" s="143">
        <f t="shared" ref="H13" si="6">D13*50%</f>
        <v>8250</v>
      </c>
      <c r="I13" s="147"/>
      <c r="J13" s="148">
        <v>800</v>
      </c>
      <c r="K13" s="147"/>
      <c r="L13" s="232"/>
      <c r="M13" s="147"/>
      <c r="N13" s="148"/>
      <c r="O13" s="143">
        <f>(D13+H13+J13+L13)</f>
        <v>25550</v>
      </c>
      <c r="P13" s="222">
        <v>1</v>
      </c>
      <c r="Q13" s="223">
        <f t="shared" si="5"/>
        <v>613200</v>
      </c>
      <c r="R13" s="18"/>
      <c r="S13" s="36"/>
      <c r="T13" s="18"/>
      <c r="U13" s="36"/>
      <c r="V13" s="36"/>
      <c r="W13" s="18"/>
      <c r="X13" s="36"/>
      <c r="Y13" s="36"/>
      <c r="Z13" s="18"/>
      <c r="AA13" s="36"/>
      <c r="AB13" s="36"/>
      <c r="AC13" s="18"/>
      <c r="AD13" s="36"/>
      <c r="AE13" s="36"/>
      <c r="AF13" s="18"/>
      <c r="AG13" s="36"/>
      <c r="AH13" s="36"/>
      <c r="AI13" s="18"/>
      <c r="AJ13" s="36"/>
      <c r="AK13" s="36"/>
      <c r="AL13" s="18"/>
      <c r="AM13" s="36"/>
      <c r="AN13" s="36"/>
      <c r="AO13" s="18"/>
      <c r="AP13" s="36"/>
      <c r="AQ13" s="36"/>
      <c r="AR13" s="18"/>
      <c r="AS13" s="36"/>
      <c r="AT13" s="36"/>
      <c r="AU13" s="18"/>
      <c r="AV13" s="36"/>
      <c r="AW13" s="36"/>
      <c r="AX13" s="18"/>
      <c r="AY13" s="36"/>
      <c r="AZ13" s="36"/>
      <c r="BA13" s="24"/>
      <c r="BB13" s="36"/>
      <c r="BC13" s="36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CF13" s="18"/>
      <c r="CG13" s="36"/>
      <c r="CH13" s="36"/>
      <c r="CI13" s="18"/>
      <c r="CJ13" s="36"/>
      <c r="CK13" s="36"/>
      <c r="CL13" s="18"/>
      <c r="CM13" s="36"/>
      <c r="CN13" s="36"/>
      <c r="CO13" s="18"/>
      <c r="CP13" s="36"/>
      <c r="CQ13" s="36"/>
      <c r="CR13" s="18"/>
      <c r="CS13" s="36"/>
      <c r="CT13" s="36"/>
      <c r="CU13" s="18"/>
      <c r="CV13" s="36"/>
      <c r="CW13" s="36"/>
      <c r="CX13" s="18"/>
      <c r="CY13" s="36"/>
      <c r="CZ13" s="36"/>
      <c r="DA13" s="18"/>
      <c r="DB13" s="36"/>
      <c r="DC13" s="36"/>
      <c r="DD13" s="18"/>
      <c r="DE13" s="36"/>
      <c r="DF13" s="36"/>
      <c r="DG13" s="25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</row>
    <row r="14" spans="1:140" s="43" customFormat="1">
      <c r="A14" s="149"/>
      <c r="B14" s="150"/>
      <c r="C14" s="151"/>
      <c r="D14" s="151"/>
      <c r="E14" s="151"/>
      <c r="F14" s="151"/>
      <c r="G14" s="152"/>
      <c r="H14" s="153"/>
      <c r="I14" s="152"/>
      <c r="J14" s="153"/>
      <c r="K14" s="152"/>
      <c r="L14" s="153"/>
      <c r="M14" s="152"/>
      <c r="N14" s="153">
        <f t="shared" ref="N14:N16" si="7">$D14*M14</f>
        <v>0</v>
      </c>
      <c r="O14" s="153"/>
      <c r="P14" s="153"/>
      <c r="Q14" s="153"/>
      <c r="S14" s="44"/>
      <c r="U14" s="44"/>
      <c r="V14" s="44"/>
      <c r="X14" s="44"/>
      <c r="Y14" s="44"/>
      <c r="AA14" s="44"/>
      <c r="AB14" s="44"/>
      <c r="AD14" s="44"/>
      <c r="AE14" s="44"/>
      <c r="AG14" s="44"/>
      <c r="AH14" s="44"/>
      <c r="AJ14" s="44"/>
      <c r="AK14" s="44"/>
      <c r="AM14" s="44"/>
      <c r="AN14" s="44"/>
      <c r="AP14" s="44"/>
      <c r="AQ14" s="44"/>
      <c r="AS14" s="44"/>
      <c r="AT14" s="44"/>
      <c r="AV14" s="44"/>
      <c r="AW14" s="44"/>
      <c r="AY14" s="44"/>
      <c r="AZ14" s="44"/>
      <c r="BB14" s="44"/>
      <c r="BC14" s="44"/>
      <c r="CG14" s="44"/>
      <c r="CH14" s="44"/>
      <c r="CJ14" s="44"/>
      <c r="CK14" s="44"/>
      <c r="CM14" s="44"/>
      <c r="CN14" s="44"/>
      <c r="CP14" s="44"/>
      <c r="CQ14" s="44"/>
      <c r="CS14" s="44"/>
      <c r="CT14" s="44"/>
      <c r="CV14" s="44"/>
      <c r="CW14" s="44"/>
      <c r="CY14" s="44"/>
      <c r="CZ14" s="44"/>
      <c r="DB14" s="44"/>
      <c r="DC14" s="44"/>
      <c r="DE14" s="44"/>
      <c r="DF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</row>
    <row r="15" spans="1:140" s="43" customFormat="1">
      <c r="A15" s="154"/>
      <c r="B15" s="150"/>
      <c r="C15" s="151"/>
      <c r="D15" s="151"/>
      <c r="E15" s="151"/>
      <c r="F15" s="151"/>
      <c r="G15" s="152"/>
      <c r="H15" s="153"/>
      <c r="I15" s="152"/>
      <c r="J15" s="153"/>
      <c r="K15" s="152"/>
      <c r="L15" s="153"/>
      <c r="M15" s="152"/>
      <c r="N15" s="153">
        <f t="shared" si="7"/>
        <v>0</v>
      </c>
      <c r="O15" s="153"/>
      <c r="P15" s="153"/>
      <c r="Q15" s="153"/>
      <c r="S15" s="44"/>
      <c r="U15" s="44"/>
      <c r="V15" s="44"/>
      <c r="X15" s="44"/>
      <c r="Y15" s="44"/>
      <c r="AA15" s="44"/>
      <c r="AB15" s="44"/>
      <c r="AD15" s="44"/>
      <c r="AE15" s="44"/>
      <c r="AG15" s="44"/>
      <c r="AH15" s="44"/>
      <c r="AJ15" s="44"/>
      <c r="AK15" s="44"/>
      <c r="AM15" s="44"/>
      <c r="AN15" s="44"/>
      <c r="AP15" s="44"/>
      <c r="AQ15" s="44"/>
      <c r="AS15" s="44"/>
      <c r="AT15" s="44"/>
      <c r="AV15" s="44"/>
      <c r="AW15" s="44"/>
      <c r="AY15" s="44"/>
      <c r="AZ15" s="44"/>
      <c r="BB15" s="44"/>
      <c r="BC15" s="44"/>
      <c r="CG15" s="44"/>
      <c r="CH15" s="44"/>
      <c r="CJ15" s="44"/>
      <c r="CK15" s="44"/>
      <c r="CM15" s="44"/>
      <c r="CN15" s="44"/>
      <c r="CP15" s="44"/>
      <c r="CQ15" s="44"/>
      <c r="CS15" s="44"/>
      <c r="CT15" s="44"/>
      <c r="CV15" s="44"/>
      <c r="CW15" s="44"/>
      <c r="CY15" s="44"/>
      <c r="CZ15" s="44"/>
      <c r="DB15" s="44"/>
      <c r="DC15" s="44"/>
      <c r="DE15" s="44"/>
      <c r="DF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</row>
    <row r="16" spans="1:140" s="43" customFormat="1">
      <c r="A16" s="154"/>
      <c r="B16" s="150"/>
      <c r="C16" s="151"/>
      <c r="D16" s="151"/>
      <c r="E16" s="151"/>
      <c r="F16" s="151"/>
      <c r="G16" s="152"/>
      <c r="H16" s="153"/>
      <c r="I16" s="152"/>
      <c r="J16" s="153"/>
      <c r="K16" s="152"/>
      <c r="L16" s="153"/>
      <c r="M16" s="152"/>
      <c r="N16" s="153">
        <f t="shared" si="7"/>
        <v>0</v>
      </c>
      <c r="O16" s="153"/>
      <c r="P16" s="153"/>
      <c r="Q16" s="153"/>
      <c r="S16" s="44"/>
      <c r="U16" s="44"/>
      <c r="V16" s="44"/>
      <c r="X16" s="44"/>
      <c r="Y16" s="44"/>
      <c r="AA16" s="44"/>
      <c r="AB16" s="44"/>
      <c r="AD16" s="44"/>
      <c r="AE16" s="44"/>
      <c r="AG16" s="44"/>
      <c r="AH16" s="44"/>
      <c r="AJ16" s="44"/>
      <c r="AK16" s="44"/>
      <c r="AM16" s="44"/>
      <c r="AN16" s="44"/>
      <c r="AP16" s="44"/>
      <c r="AQ16" s="44"/>
      <c r="AS16" s="44"/>
      <c r="AT16" s="44"/>
      <c r="AV16" s="44"/>
      <c r="AW16" s="44"/>
      <c r="AY16" s="44"/>
      <c r="AZ16" s="44"/>
      <c r="BB16" s="44"/>
      <c r="BC16" s="44"/>
      <c r="CG16" s="44"/>
      <c r="CH16" s="44"/>
      <c r="CJ16" s="44"/>
      <c r="CK16" s="44"/>
      <c r="CM16" s="44"/>
      <c r="CN16" s="44"/>
      <c r="CP16" s="44"/>
      <c r="CQ16" s="44"/>
      <c r="CS16" s="44"/>
      <c r="CT16" s="44"/>
      <c r="CV16" s="44"/>
      <c r="CW16" s="44"/>
      <c r="CY16" s="44"/>
      <c r="CZ16" s="44"/>
      <c r="DB16" s="44"/>
      <c r="DC16" s="44"/>
      <c r="DE16" s="44"/>
      <c r="DF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</row>
    <row r="17" spans="1:137" s="43" customFormat="1" ht="15.75">
      <c r="A17" s="154"/>
      <c r="B17" s="227" t="s">
        <v>254</v>
      </c>
      <c r="C17" s="228"/>
      <c r="D17" s="228"/>
      <c r="E17" s="228"/>
      <c r="F17" s="228"/>
      <c r="G17" s="229"/>
      <c r="H17" s="230" t="s">
        <v>248</v>
      </c>
      <c r="I17" s="229"/>
      <c r="J17" s="153"/>
      <c r="K17" s="152"/>
      <c r="L17" s="153"/>
      <c r="M17" s="152"/>
      <c r="N17" s="153">
        <f t="shared" ref="N17:N21" si="8">$D17*M17</f>
        <v>0</v>
      </c>
      <c r="O17" s="153"/>
      <c r="P17" s="153"/>
      <c r="Q17" s="153"/>
      <c r="S17" s="44"/>
      <c r="U17" s="44"/>
      <c r="V17" s="44"/>
      <c r="X17" s="44"/>
      <c r="Y17" s="44"/>
      <c r="AA17" s="44"/>
      <c r="AB17" s="44"/>
      <c r="AD17" s="44"/>
      <c r="AE17" s="44"/>
      <c r="AG17" s="44"/>
      <c r="AH17" s="44"/>
      <c r="AJ17" s="44"/>
      <c r="AK17" s="44"/>
      <c r="AM17" s="44"/>
      <c r="AN17" s="44"/>
      <c r="AP17" s="44"/>
      <c r="AQ17" s="44"/>
      <c r="AS17" s="44"/>
      <c r="AT17" s="44"/>
      <c r="AV17" s="44"/>
      <c r="AW17" s="44"/>
      <c r="AY17" s="44"/>
      <c r="AZ17" s="44"/>
      <c r="BB17" s="44"/>
      <c r="BC17" s="44"/>
      <c r="CG17" s="44"/>
      <c r="CH17" s="44"/>
      <c r="CJ17" s="44"/>
      <c r="CK17" s="44"/>
      <c r="CM17" s="44"/>
      <c r="CN17" s="44"/>
      <c r="CP17" s="44"/>
      <c r="CQ17" s="44"/>
      <c r="CS17" s="44"/>
      <c r="CT17" s="44"/>
      <c r="CV17" s="44"/>
      <c r="CW17" s="44"/>
      <c r="CY17" s="44"/>
      <c r="CZ17" s="44"/>
      <c r="DB17" s="44"/>
      <c r="DC17" s="44"/>
      <c r="DE17" s="44"/>
      <c r="DF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</row>
    <row r="18" spans="1:137" s="43" customFormat="1" ht="15.75">
      <c r="A18" s="154"/>
      <c r="B18" s="227"/>
      <c r="C18" s="228"/>
      <c r="D18" s="228"/>
      <c r="E18" s="228"/>
      <c r="F18" s="228"/>
      <c r="G18" s="229"/>
      <c r="H18" s="230"/>
      <c r="I18" s="229"/>
      <c r="J18" s="153"/>
      <c r="K18" s="152"/>
      <c r="L18" s="153"/>
      <c r="M18" s="152"/>
      <c r="N18" s="153">
        <f t="shared" si="8"/>
        <v>0</v>
      </c>
      <c r="O18" s="153"/>
      <c r="P18" s="153"/>
      <c r="Q18" s="153"/>
      <c r="S18" s="44"/>
      <c r="U18" s="44"/>
      <c r="V18" s="44"/>
      <c r="X18" s="44"/>
      <c r="Y18" s="44"/>
      <c r="AA18" s="44"/>
      <c r="AB18" s="44"/>
      <c r="AD18" s="44"/>
      <c r="AE18" s="44"/>
      <c r="AG18" s="44"/>
      <c r="AH18" s="44"/>
      <c r="AJ18" s="44"/>
      <c r="AK18" s="44"/>
      <c r="AM18" s="44"/>
      <c r="AN18" s="44"/>
      <c r="AP18" s="44"/>
      <c r="AQ18" s="44"/>
      <c r="AS18" s="44"/>
      <c r="AT18" s="44"/>
      <c r="AV18" s="44"/>
      <c r="AW18" s="44"/>
      <c r="AY18" s="44"/>
      <c r="AZ18" s="44"/>
      <c r="BB18" s="44"/>
      <c r="BC18" s="44"/>
      <c r="CG18" s="44"/>
      <c r="CH18" s="44"/>
      <c r="CJ18" s="44"/>
      <c r="CK18" s="44"/>
      <c r="CM18" s="44"/>
      <c r="CN18" s="44"/>
      <c r="CP18" s="44"/>
      <c r="CQ18" s="44"/>
      <c r="CS18" s="44"/>
      <c r="CT18" s="44"/>
      <c r="CV18" s="44"/>
      <c r="CW18" s="44"/>
      <c r="CY18" s="44"/>
      <c r="CZ18" s="44"/>
      <c r="DB18" s="44"/>
      <c r="DC18" s="44"/>
      <c r="DE18" s="44"/>
      <c r="DF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</row>
    <row r="19" spans="1:137" s="43" customFormat="1" ht="15.75">
      <c r="A19" s="154"/>
      <c r="B19" s="227" t="s">
        <v>183</v>
      </c>
      <c r="C19" s="228"/>
      <c r="D19" s="228"/>
      <c r="E19" s="228"/>
      <c r="F19" s="228"/>
      <c r="G19" s="229"/>
      <c r="H19" s="230" t="s">
        <v>250</v>
      </c>
      <c r="I19" s="229"/>
      <c r="J19" s="153"/>
      <c r="K19" s="152"/>
      <c r="L19" s="153"/>
      <c r="M19" s="152"/>
      <c r="N19" s="153">
        <f t="shared" si="8"/>
        <v>0</v>
      </c>
      <c r="O19" s="153"/>
      <c r="P19" s="153"/>
      <c r="Q19" s="153"/>
      <c r="S19" s="44"/>
      <c r="U19" s="44"/>
      <c r="V19" s="44"/>
      <c r="X19" s="44"/>
      <c r="Y19" s="44"/>
      <c r="AA19" s="44"/>
      <c r="AB19" s="44"/>
      <c r="AD19" s="44"/>
      <c r="AE19" s="44"/>
      <c r="AG19" s="44"/>
      <c r="AH19" s="44"/>
      <c r="AJ19" s="44"/>
      <c r="AK19" s="44"/>
      <c r="AM19" s="44"/>
      <c r="AN19" s="44"/>
      <c r="AP19" s="44"/>
      <c r="AQ19" s="44"/>
      <c r="AS19" s="44"/>
      <c r="AT19" s="44"/>
      <c r="AV19" s="44"/>
      <c r="AW19" s="44"/>
      <c r="AY19" s="44"/>
      <c r="AZ19" s="44"/>
      <c r="BB19" s="44"/>
      <c r="BC19" s="44"/>
      <c r="CG19" s="44"/>
      <c r="CH19" s="44"/>
      <c r="CJ19" s="44"/>
      <c r="CK19" s="44"/>
      <c r="CM19" s="44"/>
      <c r="CN19" s="44"/>
      <c r="CP19" s="44"/>
      <c r="CQ19" s="44"/>
      <c r="CS19" s="44"/>
      <c r="CT19" s="44"/>
      <c r="CV19" s="44"/>
      <c r="CW19" s="44"/>
      <c r="CY19" s="44"/>
      <c r="CZ19" s="44"/>
      <c r="DB19" s="44"/>
      <c r="DC19" s="44"/>
      <c r="DE19" s="44"/>
      <c r="DF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</row>
    <row r="20" spans="1:137" s="43" customFormat="1">
      <c r="A20" s="154"/>
      <c r="B20" s="150"/>
      <c r="C20" s="151"/>
      <c r="D20" s="151"/>
      <c r="E20" s="151"/>
      <c r="F20" s="151"/>
      <c r="G20" s="152"/>
      <c r="H20" s="153"/>
      <c r="I20" s="152"/>
      <c r="J20" s="153"/>
      <c r="K20" s="152"/>
      <c r="L20" s="153"/>
      <c r="M20" s="152"/>
      <c r="N20" s="153">
        <f t="shared" si="8"/>
        <v>0</v>
      </c>
      <c r="O20" s="153"/>
      <c r="P20" s="153"/>
      <c r="Q20" s="153"/>
      <c r="S20" s="44"/>
      <c r="U20" s="44"/>
      <c r="V20" s="44"/>
      <c r="X20" s="44"/>
      <c r="Y20" s="44"/>
      <c r="AA20" s="44"/>
      <c r="AB20" s="44"/>
      <c r="AD20" s="44"/>
      <c r="AE20" s="44"/>
      <c r="AG20" s="44"/>
      <c r="AH20" s="44"/>
      <c r="AJ20" s="44"/>
      <c r="AK20" s="44"/>
      <c r="AM20" s="44"/>
      <c r="AN20" s="44"/>
      <c r="AP20" s="44"/>
      <c r="AQ20" s="44"/>
      <c r="AS20" s="44"/>
      <c r="AT20" s="44"/>
      <c r="AV20" s="44"/>
      <c r="AW20" s="44"/>
      <c r="AY20" s="44"/>
      <c r="AZ20" s="44"/>
      <c r="BB20" s="44"/>
      <c r="BC20" s="44"/>
      <c r="CG20" s="44"/>
      <c r="CH20" s="44"/>
      <c r="CJ20" s="44"/>
      <c r="CK20" s="44"/>
      <c r="CM20" s="44"/>
      <c r="CN20" s="44"/>
      <c r="CP20" s="44"/>
      <c r="CQ20" s="44"/>
      <c r="CS20" s="44"/>
      <c r="CT20" s="44"/>
      <c r="CV20" s="44"/>
      <c r="CW20" s="44"/>
      <c r="CY20" s="44"/>
      <c r="CZ20" s="44"/>
      <c r="DB20" s="44"/>
      <c r="DC20" s="44"/>
      <c r="DE20" s="44"/>
      <c r="DF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</row>
    <row r="21" spans="1:137" s="43" customFormat="1">
      <c r="A21" s="45"/>
      <c r="B21" s="39"/>
      <c r="C21" s="40"/>
      <c r="D21" s="40"/>
      <c r="E21" s="40"/>
      <c r="F21" s="40"/>
      <c r="G21" s="41"/>
      <c r="H21" s="42"/>
      <c r="I21" s="41"/>
      <c r="J21" s="42"/>
      <c r="K21" s="41"/>
      <c r="L21" s="42"/>
      <c r="M21" s="41"/>
      <c r="N21" s="42">
        <f t="shared" si="8"/>
        <v>0</v>
      </c>
      <c r="O21" s="42"/>
      <c r="P21" s="42"/>
      <c r="Q21" s="42"/>
      <c r="S21" s="44"/>
      <c r="U21" s="44"/>
      <c r="V21" s="44"/>
      <c r="X21" s="44"/>
      <c r="Y21" s="44"/>
      <c r="AA21" s="44"/>
      <c r="AB21" s="44"/>
      <c r="AD21" s="44"/>
      <c r="AE21" s="44"/>
      <c r="AG21" s="44"/>
      <c r="AH21" s="44"/>
      <c r="AJ21" s="44"/>
      <c r="AK21" s="44"/>
      <c r="AM21" s="44"/>
      <c r="AN21" s="44"/>
      <c r="AP21" s="44"/>
      <c r="AQ21" s="44"/>
      <c r="AS21" s="44"/>
      <c r="AT21" s="44"/>
      <c r="AV21" s="44"/>
      <c r="AW21" s="44"/>
      <c r="AY21" s="44"/>
      <c r="AZ21" s="44"/>
      <c r="BB21" s="44"/>
      <c r="BC21" s="44"/>
      <c r="CG21" s="44"/>
      <c r="CH21" s="44"/>
      <c r="CJ21" s="44"/>
      <c r="CK21" s="44"/>
      <c r="CM21" s="44"/>
      <c r="CN21" s="44"/>
      <c r="CP21" s="44"/>
      <c r="CQ21" s="44"/>
      <c r="CS21" s="44"/>
      <c r="CT21" s="44"/>
      <c r="CV21" s="44"/>
      <c r="CW21" s="44"/>
      <c r="CY21" s="44"/>
      <c r="CZ21" s="44"/>
      <c r="DB21" s="44"/>
      <c r="DC21" s="44"/>
      <c r="DE21" s="44"/>
      <c r="DF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</row>
  </sheetData>
  <mergeCells count="112">
    <mergeCell ref="DD8:DD9"/>
    <mergeCell ref="DE8:DE9"/>
    <mergeCell ref="DF8:DF9"/>
    <mergeCell ref="CX8:CX9"/>
    <mergeCell ref="CY8:CY9"/>
    <mergeCell ref="CZ8:CZ9"/>
    <mergeCell ref="DA8:DA9"/>
    <mergeCell ref="DB8:DB9"/>
    <mergeCell ref="DC8:DC9"/>
    <mergeCell ref="CR8:CR9"/>
    <mergeCell ref="CS8:CS9"/>
    <mergeCell ref="CT8:CT9"/>
    <mergeCell ref="CU8:CU9"/>
    <mergeCell ref="CV8:CV9"/>
    <mergeCell ref="CW8:CW9"/>
    <mergeCell ref="CL8:CL9"/>
    <mergeCell ref="CM8:CM9"/>
    <mergeCell ref="CN8:CN9"/>
    <mergeCell ref="CO8:CO9"/>
    <mergeCell ref="CP8:CP9"/>
    <mergeCell ref="CQ8:CQ9"/>
    <mergeCell ref="CI8:CI9"/>
    <mergeCell ref="CJ8:CJ9"/>
    <mergeCell ref="CK8:CK9"/>
    <mergeCell ref="AX8:AX9"/>
    <mergeCell ref="AY8:AY9"/>
    <mergeCell ref="AZ8:AZ9"/>
    <mergeCell ref="BA8:BA9"/>
    <mergeCell ref="BB8:BB9"/>
    <mergeCell ref="BC8:BC9"/>
    <mergeCell ref="DD7:DF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CL7:CN7"/>
    <mergeCell ref="CO7:CQ7"/>
    <mergeCell ref="CR7:CT7"/>
    <mergeCell ref="CU7:CW7"/>
    <mergeCell ref="CX7:CZ7"/>
    <mergeCell ref="DA7:DC7"/>
    <mergeCell ref="AR7:AT7"/>
    <mergeCell ref="AU7:AW7"/>
    <mergeCell ref="AF8:AF9"/>
    <mergeCell ref="AG8:AG9"/>
    <mergeCell ref="AH8:AH9"/>
    <mergeCell ref="AI8:AI9"/>
    <mergeCell ref="AJ8:AJ9"/>
    <mergeCell ref="AK8:AK9"/>
    <mergeCell ref="CH8:CH9"/>
    <mergeCell ref="CI7:CK7"/>
    <mergeCell ref="Z7:AB7"/>
    <mergeCell ref="AC7:AE7"/>
    <mergeCell ref="AF7:AH7"/>
    <mergeCell ref="AI7:AK7"/>
    <mergeCell ref="AL7:AN7"/>
    <mergeCell ref="AO7:AQ7"/>
    <mergeCell ref="N8:N9"/>
    <mergeCell ref="R8:R9"/>
    <mergeCell ref="S8:S9"/>
    <mergeCell ref="T8:T9"/>
    <mergeCell ref="U8:U9"/>
    <mergeCell ref="V8:V9"/>
    <mergeCell ref="Z8:Z9"/>
    <mergeCell ref="AA8:AA9"/>
    <mergeCell ref="AB8:AB9"/>
    <mergeCell ref="AC8:AC9"/>
    <mergeCell ref="AD8:AD9"/>
    <mergeCell ref="AE8:AE9"/>
    <mergeCell ref="AR8:AR9"/>
    <mergeCell ref="AS8:AS9"/>
    <mergeCell ref="AT8:AT9"/>
    <mergeCell ref="AU8:AU9"/>
    <mergeCell ref="AW8:AW9"/>
    <mergeCell ref="AL8:AL9"/>
    <mergeCell ref="AM8:AM9"/>
    <mergeCell ref="AN8:AN9"/>
    <mergeCell ref="AO8:AO9"/>
    <mergeCell ref="AP8:AP9"/>
    <mergeCell ref="AQ8:AQ9"/>
    <mergeCell ref="CF8:CF9"/>
    <mergeCell ref="CG8:CG9"/>
    <mergeCell ref="AV8:AV9"/>
    <mergeCell ref="EI7:EI9"/>
    <mergeCell ref="G4:P4"/>
    <mergeCell ref="A3:Q3"/>
    <mergeCell ref="A6:A9"/>
    <mergeCell ref="B6:B9"/>
    <mergeCell ref="C6:C9"/>
    <mergeCell ref="D7:D9"/>
    <mergeCell ref="G7:H7"/>
    <mergeCell ref="I7:J7"/>
    <mergeCell ref="K7:L7"/>
    <mergeCell ref="M7:N7"/>
    <mergeCell ref="O7:O9"/>
    <mergeCell ref="P7:P9"/>
    <mergeCell ref="D6:Q6"/>
    <mergeCell ref="Q7:Q9"/>
    <mergeCell ref="R7:S7"/>
    <mergeCell ref="T7:V7"/>
    <mergeCell ref="W7:Y7"/>
    <mergeCell ref="W8:W9"/>
    <mergeCell ref="X8:X9"/>
    <mergeCell ref="Y8:Y9"/>
    <mergeCell ref="AX7:AZ7"/>
    <mergeCell ref="BA7:BC7"/>
    <mergeCell ref="CF7:CH7"/>
  </mergeCells>
  <dataValidations count="1">
    <dataValidation type="list" allowBlank="1" showInputMessage="1" showErrorMessage="1" sqref="A12:A21">
      <formula1>$EJ$12:$EJ$13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20" max="1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2022 (з 20.08.21)</vt:lpstr>
      <vt:lpstr>доходи</vt:lpstr>
      <vt:lpstr>План витрат</vt:lpstr>
      <vt:lpstr>План ЗП </vt:lpstr>
      <vt:lpstr>'2022 (з 20.08.21)'!Область_печати</vt:lpstr>
      <vt:lpstr>'План витрат'!Область_печати</vt:lpstr>
      <vt:lpstr>'План ЗП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Admin</cp:lastModifiedBy>
  <cp:lastPrinted>2021-10-25T08:50:25Z</cp:lastPrinted>
  <dcterms:created xsi:type="dcterms:W3CDTF">2020-08-05T11:43:24Z</dcterms:created>
  <dcterms:modified xsi:type="dcterms:W3CDTF">2021-11-18T10:41:29Z</dcterms:modified>
</cp:coreProperties>
</file>