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'фінплан'!$A$1:$G$116</definedName>
  </definedNames>
  <calcPr fullCalcOnLoad="1"/>
</workbook>
</file>

<file path=xl/sharedStrings.xml><?xml version="1.0" encoding="utf-8"?>
<sst xmlns="http://schemas.openxmlformats.org/spreadsheetml/2006/main" count="609" uniqueCount="444">
  <si>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</si>
  <si>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</si>
  <si>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</si>
  <si>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</si>
  <si>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</si>
  <si>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</si>
  <si>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</si>
  <si>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</si>
  <si>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</si>
  <si>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</si>
  <si>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</si>
  <si>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</si>
  <si>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</si>
  <si>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</si>
  <si>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</si>
  <si>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</si>
  <si>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</si>
  <si>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</si>
  <si>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</si>
  <si>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</si>
  <si>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</si>
  <si>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</si>
  <si>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</si>
  <si>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</si>
  <si>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</si>
  <si>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</si>
  <si>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</si>
  <si>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</si>
  <si>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</si>
  <si>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</si>
  <si>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</si>
  <si>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</si>
  <si>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</si>
  <si>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</si>
  <si>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</si>
  <si>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</si>
  <si>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</si>
  <si>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</si>
  <si>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</si>
  <si>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</si>
  <si>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</si>
  <si>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</si>
  <si>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</si>
  <si>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</si>
  <si>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</si>
  <si>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</si>
  <si>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</si>
  <si>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</si>
  <si>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</si>
  <si>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</si>
  <si>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</si>
  <si>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</si>
  <si>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</si>
  <si>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</si>
  <si>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</si>
  <si>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</si>
  <si>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</si>
  <si>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</si>
  <si>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</si>
  <si>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</si>
  <si>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</si>
  <si>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</si>
  <si>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</si>
  <si>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</si>
  <si>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</si>
  <si>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</si>
  <si>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</si>
  <si>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</si>
  <si>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</si>
  <si>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</si>
  <si>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</si>
  <si>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</si>
  <si>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</si>
  <si>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</si>
  <si>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</si>
  <si>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</si>
  <si>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</si>
  <si>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</si>
  <si>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</si>
  <si>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</si>
  <si>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</si>
  <si>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</si>
  <si>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</si>
  <si>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</si>
  <si>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</si>
  <si>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</si>
  <si>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</si>
  <si>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</si>
  <si>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</si>
  <si>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</si>
  <si>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</si>
  <si>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</si>
  <si>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</si>
  <si>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</si>
  <si>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</si>
  <si>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</si>
  <si>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</si>
  <si>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</si>
  <si>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</si>
  <si>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</si>
  <si>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</si>
  <si>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</si>
  <si>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</si>
  <si>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</si>
  <si>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</si>
  <si>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</si>
  <si>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</si>
  <si>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</si>
  <si>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</si>
  <si>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</si>
  <si>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</si>
  <si>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</si>
  <si>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</si>
  <si>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</si>
  <si>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</si>
  <si>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</si>
  <si>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</si>
  <si>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</si>
  <si>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</si>
  <si>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</si>
  <si>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</si>
  <si>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</si>
  <si>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</si>
  <si>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</si>
  <si>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</si>
  <si>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</si>
  <si>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</si>
  <si>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</si>
  <si>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</si>
  <si>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</si>
  <si>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</si>
  <si>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</si>
  <si>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</si>
  <si>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</si>
  <si>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</si>
  <si>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</si>
  <si>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</si>
  <si>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</si>
  <si>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</si>
  <si>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</si>
  <si>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</si>
  <si>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</si>
  <si>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</si>
  <si>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</si>
  <si>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</si>
  <si>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</si>
  <si>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</si>
  <si>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</si>
  <si>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</si>
  <si>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</si>
  <si>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</si>
  <si>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</si>
  <si>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</si>
  <si>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</si>
  <si>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</si>
  <si>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</si>
  <si>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</si>
  <si>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</si>
  <si>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</si>
  <si>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</si>
  <si>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</si>
  <si>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</si>
  <si>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</si>
  <si>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</si>
  <si>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</si>
  <si>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</si>
  <si>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</si>
  <si>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</si>
  <si>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</si>
  <si>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</si>
  <si>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</si>
  <si>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</si>
  <si>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</si>
  <si>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</si>
  <si>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</si>
  <si>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</si>
  <si>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</si>
  <si>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</si>
  <si>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</si>
  <si>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</si>
  <si>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</si>
  <si>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</si>
  <si>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</si>
  <si>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</si>
  <si>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</si>
  <si>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</si>
  <si>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</si>
  <si>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</si>
  <si>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</si>
  <si>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</si>
  <si>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</si>
  <si>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</si>
  <si>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</si>
  <si>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</si>
  <si>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</si>
  <si>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</si>
  <si>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</si>
  <si>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</si>
  <si>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</si>
  <si>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</si>
  <si>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</si>
  <si>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</si>
  <si>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</si>
  <si>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</si>
  <si>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</si>
  <si>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</si>
  <si>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</si>
  <si>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</si>
  <si>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</si>
  <si>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</si>
  <si>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</si>
  <si>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</si>
  <si>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</si>
  <si>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</si>
  <si>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</si>
  <si>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</si>
  <si>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</si>
  <si>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</si>
  <si>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</si>
  <si>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</si>
  <si>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</si>
  <si>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</si>
  <si>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</si>
  <si>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</si>
  <si>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</si>
  <si>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</si>
  <si>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</si>
  <si>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</si>
  <si>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</si>
  <si>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</si>
  <si>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</si>
  <si>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</si>
  <si>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</si>
  <si>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</si>
  <si>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</si>
  <si>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</si>
  <si>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</si>
  <si>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</si>
  <si>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</si>
  <si>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</si>
  <si>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</si>
  <si>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</si>
  <si>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</si>
  <si>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</si>
  <si>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</si>
  <si>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</si>
  <si>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</si>
  <si>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</si>
  <si>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</si>
  <si>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</si>
  <si>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</si>
  <si>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</si>
  <si>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</si>
  <si>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</si>
  <si>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</si>
  <si>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</si>
  <si>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</si>
  <si>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</si>
  <si>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</si>
  <si>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</si>
  <si>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</si>
  <si>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</si>
  <si>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</si>
  <si>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</si>
  <si>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</si>
  <si>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</si>
  <si>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</si>
  <si>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</si>
  <si>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</si>
  <si>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</si>
  <si>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</si>
  <si>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</si>
  <si>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</si>
  <si>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</si>
  <si>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</si>
  <si>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</si>
  <si>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</si>
  <si>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</si>
  <si>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</si>
  <si>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</si>
  <si>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</si>
  <si>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</si>
  <si>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</si>
  <si>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</si>
  <si>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</si>
  <si>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</si>
  <si>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</si>
  <si>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</si>
  <si>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</si>
  <si>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</si>
  <si>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</si>
  <si>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</si>
  <si>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</si>
  <si>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</si>
  <si>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</si>
  <si>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</si>
  <si>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</si>
  <si>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</si>
  <si>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</si>
  <si>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</si>
  <si>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</si>
  <si>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</si>
  <si>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</si>
  <si>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</si>
  <si>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</si>
  <si>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</si>
  <si>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</si>
  <si>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</si>
  <si>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</si>
  <si>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</si>
  <si>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</si>
  <si>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</si>
  <si>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</si>
  <si>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</si>
  <si>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</si>
  <si>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</si>
  <si>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</si>
  <si>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</si>
  <si>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</si>
  <si>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</si>
  <si>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</si>
  <si>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</si>
  <si>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</si>
  <si>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</si>
  <si>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</si>
  <si>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</si>
  <si>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</si>
  <si>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</si>
  <si>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</si>
  <si>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</si>
  <si>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</si>
  <si>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</si>
  <si>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</si>
  <si>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</si>
  <si>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</si>
  <si>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</si>
  <si>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</si>
  <si>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</si>
  <si>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</si>
  <si>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</si>
  <si>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</si>
  <si>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</si>
  <si>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</si>
  <si>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</si>
  <si>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</si>
  <si>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</si>
  <si>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</si>
  <si>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</si>
  <si>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</si>
  <si>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</si>
  <si>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</si>
  <si>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</si>
  <si>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</si>
  <si>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</si>
  <si>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</si>
  <si>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</si>
  <si>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</si>
  <si>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</si>
  <si>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</si>
  <si>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</si>
  <si>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</si>
  <si>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</si>
  <si>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</si>
  <si>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</si>
  <si>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</si>
  <si>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</si>
  <si>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</si>
  <si>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</si>
  <si>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</si>
  <si>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</si>
  <si>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</si>
  <si>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</si>
  <si>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</si>
  <si>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</si>
  <si>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</si>
  <si>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</si>
  <si>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</si>
  <si>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</si>
  <si>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</si>
  <si>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</si>
  <si>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</si>
  <si>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</si>
  <si>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</si>
  <si>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</si>
  <si>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</si>
  <si>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</si>
  <si>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</si>
  <si>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</si>
  <si>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</si>
  <si>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</si>
  <si>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</si>
  <si>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</si>
  <si>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</si>
  <si>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</si>
  <si>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</si>
  <si>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</si>
  <si>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</si>
  <si>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</si>
  <si>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</si>
  <si>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</si>
  <si>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</si>
  <si>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</si>
  <si>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</si>
  <si>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</si>
  <si>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</si>
  <si>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</si>
  <si>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</si>
  <si>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</si>
  <si>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</si>
  <si>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Витрати на ЄСВ</t>
  </si>
  <si>
    <t>Витрати на земельний податок</t>
  </si>
  <si>
    <t>Інші витрати</t>
  </si>
  <si>
    <t>м.Мукачево пл. Духновича Олександра, 2</t>
  </si>
  <si>
    <t xml:space="preserve">План на І квартал </t>
  </si>
  <si>
    <t>КПММБТІтаЕО</t>
  </si>
  <si>
    <t>Реберка М.М.</t>
  </si>
  <si>
    <t>комунальне підприємство</t>
  </si>
  <si>
    <t xml:space="preserve"> Директора</t>
  </si>
  <si>
    <t xml:space="preserve">Середньооблікова кількість усіх працівників в еквіваленті повної зайнятості  7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</si>
  <si>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Микола РЕБЕРКА</t>
  </si>
  <si>
    <t xml:space="preserve">                  Микола РЕБЕРКА</t>
  </si>
  <si>
    <r>
      <t xml:space="preserve">Інші фінансові зобов'язання </t>
    </r>
    <r>
      <rPr>
        <i/>
        <sz val="12"/>
        <rFont val="Times New Roman"/>
        <family val="1"/>
      </rPr>
      <t>(розшифрувати)</t>
    </r>
  </si>
  <si>
    <r>
      <t xml:space="preserve">Інші непрямі податки
</t>
    </r>
    <r>
      <rPr>
        <i/>
        <sz val="12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</si>
  <si>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2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</si>
  <si>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2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</si>
  <si>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2"/>
        <rFont val="Times New Roman"/>
        <family val="1"/>
      </rPr>
      <t>(розшифрувати)</t>
    </r>
  </si>
  <si>
    <r>
      <t xml:space="preserve">Інші доходи </t>
    </r>
    <r>
      <rPr>
        <i/>
        <sz val="12"/>
        <rFont val="Times New Roman"/>
        <family val="1"/>
      </rPr>
      <t>(розшифрувати)</t>
    </r>
  </si>
  <si>
    <r>
      <t>інші витрати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>)</t>
    </r>
  </si>
  <si>
    <r>
      <t xml:space="preserve">інші адміністративні витрати </t>
    </r>
    <r>
      <rPr>
        <i/>
        <sz val="12"/>
        <rFont val="Times New Roman"/>
        <family val="1"/>
      </rPr>
      <t>(розшифрувати)</t>
    </r>
  </si>
  <si>
    <r>
      <t xml:space="preserve">інші витрати на збут </t>
    </r>
    <r>
      <rPr>
        <i/>
        <sz val="12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</si>
  <si>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2"/>
        <rFont val="Times New Roman"/>
        <family val="1"/>
      </rPr>
      <t>(розшифрувати)</t>
    </r>
    <r>
      <rPr>
        <vertAlign val="superscript"/>
        <sz val="12"/>
        <rFont val="Times New Roman"/>
        <family val="1"/>
      </rPr>
      <t xml:space="preserve">            </t>
    </r>
  </si>
  <si>
    <r>
      <t>Фінансові витрати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</si>
  <si>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>)</t>
    </r>
  </si>
  <si>
    <r>
      <t>Інші витрати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 xml:space="preserve">)  </t>
    </r>
  </si>
  <si>
    <r>
      <t>Інші фонди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</si>
  <si>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2"/>
        <rFont val="Times New Roman"/>
        <family val="1"/>
      </rPr>
      <t>(розшифрувати)</t>
    </r>
    <r>
      <rPr>
        <sz val="12"/>
        <rFont val="Times New Roman"/>
        <family val="1"/>
      </rPr>
      <t xml:space="preserve">  </t>
    </r>
  </si>
  <si>
    <r>
      <t xml:space="preserve">Інші  податки </t>
    </r>
    <r>
      <rPr>
        <i/>
        <sz val="12"/>
        <rFont val="Times New Roman"/>
        <family val="1"/>
      </rPr>
      <t>(розшифрувати)</t>
    </r>
    <r>
      <rPr>
        <sz val="12"/>
        <rFont val="Times New Roman"/>
        <family val="1"/>
      </rPr>
      <t xml:space="preserve">  </t>
    </r>
  </si>
  <si>
    <r>
      <t xml:space="preserve">Інші платежі </t>
    </r>
    <r>
      <rPr>
        <i/>
        <sz val="12"/>
        <rFont val="Times New Roman"/>
        <family val="1"/>
      </rPr>
      <t>(розшифрувати)</t>
    </r>
    <r>
      <rPr>
        <sz val="12"/>
        <rFont val="Times New Roman"/>
        <family val="1"/>
      </rPr>
      <t xml:space="preserve">  </t>
    </r>
  </si>
  <si>
    <t>за 1 квартал  2024 року</t>
  </si>
  <si>
    <t>до звіту про виконання фінансового плану за 1квартал 2024р</t>
  </si>
  <si>
    <t>Фонд оплати праці за планом 362,5 тис. гривень та фактично 415,4 тис. гривень.</t>
  </si>
  <si>
    <t>Середньомісячна заробітна плата за планом  17261,90 гривень та фактично  19780,33 гривень.</t>
  </si>
  <si>
    <t>Діяльність у сфері інжинірингу, геології та геодезії, надання послуг технічного консультування в цих сферах</t>
  </si>
  <si>
    <t>71.12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</si>
</sst>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71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2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2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2" fontId="21" fillId="0" borderId="10" xfId="0" applyNumberFormat="1" applyFont="1" applyFill="1" applyBorder="1" applyAlignment="1">
      <alignment horizontal="right" vertical="center" wrapText="1"/>
    </xf>
    <xf numFmtId="182" fontId="20" fillId="0" borderId="10" xfId="0" applyNumberFormat="1" applyFont="1" applyFill="1" applyBorder="1" applyAlignment="1">
      <alignment horizontal="right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2" fontId="20" fillId="0" borderId="0" xfId="0" applyNumberFormat="1" applyFont="1" applyFill="1" applyBorder="1" applyAlignment="1">
      <alignment horizontal="right" vertical="center" wrapText="1"/>
    </xf>
    <xf numFmtId="182" fontId="22" fillId="0" borderId="0" xfId="0" applyNumberFormat="1" applyFont="1" applyFill="1" applyBorder="1" applyAlignment="1">
      <alignment horizontal="right" vertical="center" wrapText="1"/>
    </xf>
    <xf numFmtId="182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2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 shrinkToFi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2" fontId="21" fillId="0" borderId="0" xfId="0" applyNumberFormat="1" applyFont="1" applyBorder="1" applyAlignment="1">
      <alignment horizontal="center" vertical="center"/>
    </xf>
    <xf numFmtId="182" fontId="21" fillId="0" borderId="0" xfId="0" applyNumberFormat="1" applyFont="1" applyBorder="1" applyAlignment="1">
      <alignment horizontal="right" vertical="center" wrapText="1"/>
    </xf>
    <xf numFmtId="182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2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18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82" fontId="21" fillId="0" borderId="10" xfId="0" applyNumberFormat="1" applyFont="1" applyFill="1" applyBorder="1" applyAlignment="1">
      <alignment horizontal="right" vertical="center"/>
    </xf>
    <xf numFmtId="182" fontId="20" fillId="0" borderId="10" xfId="0" applyNumberFormat="1" applyFont="1" applyFill="1" applyBorder="1" applyAlignment="1">
      <alignment horizontal="right" vertical="center"/>
    </xf>
    <xf numFmtId="182" fontId="22" fillId="0" borderId="10" xfId="0" applyNumberFormat="1" applyFont="1" applyFill="1" applyBorder="1" applyAlignment="1">
      <alignment vertical="center"/>
    </xf>
    <xf numFmtId="182" fontId="20" fillId="0" borderId="10" xfId="0" applyNumberFormat="1" applyFont="1" applyBorder="1" applyAlignment="1">
      <alignment horizontal="right" vertical="center" wrapText="1"/>
    </xf>
    <xf numFmtId="183" fontId="21" fillId="0" borderId="10" xfId="0" applyNumberFormat="1" applyFont="1" applyFill="1" applyBorder="1" applyAlignment="1">
      <alignment horizontal="right" vertical="center" wrapText="1"/>
    </xf>
    <xf numFmtId="182" fontId="26" fillId="0" borderId="10" xfId="0" applyNumberFormat="1" applyFont="1" applyFill="1" applyBorder="1" applyAlignment="1" quotePrefix="1">
      <alignment horizontal="right" vertical="center"/>
    </xf>
    <xf numFmtId="182" fontId="26" fillId="0" borderId="10" xfId="0" applyNumberFormat="1" applyFont="1" applyFill="1" applyBorder="1" applyAlignment="1">
      <alignment horizontal="right" vertical="center"/>
    </xf>
    <xf numFmtId="182" fontId="18" fillId="0" borderId="10" xfId="0" applyNumberFormat="1" applyFont="1" applyFill="1" applyBorder="1" applyAlignment="1">
      <alignment horizontal="right" vertical="center"/>
    </xf>
    <xf numFmtId="183" fontId="26" fillId="0" borderId="10" xfId="0" applyNumberFormat="1" applyFont="1" applyFill="1" applyBorder="1" applyAlignment="1" quotePrefix="1">
      <alignment horizontal="right"/>
    </xf>
    <xf numFmtId="183" fontId="26" fillId="0" borderId="10" xfId="0" applyNumberFormat="1" applyFont="1" applyFill="1" applyBorder="1" applyAlignment="1" quotePrefix="1">
      <alignment horizontal="right" vertical="center"/>
    </xf>
    <xf numFmtId="182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2" fontId="18" fillId="0" borderId="10" xfId="0" applyNumberFormat="1" applyFont="1" applyFill="1" applyBorder="1" applyAlignment="1" quotePrefix="1">
      <alignment horizontal="right" vertical="center"/>
    </xf>
    <xf numFmtId="182" fontId="21" fillId="0" borderId="10" xfId="0" applyNumberFormat="1" applyFont="1" applyBorder="1" applyAlignment="1">
      <alignment horizontal="right" vertical="center" wrapText="1"/>
    </xf>
    <xf numFmtId="182" fontId="17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vertical="distributed" wrapText="1"/>
    </xf>
    <xf numFmtId="0" fontId="1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182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182" fontId="35" fillId="0" borderId="0" xfId="0" applyNumberFormat="1" applyFont="1" applyFill="1" applyBorder="1" applyAlignment="1">
      <alignment vertical="center"/>
    </xf>
    <xf numFmtId="0" fontId="17" fillId="0" borderId="10" xfId="0" applyFont="1" applyFill="1" applyBorder="1" applyAlignment="1" quotePrefix="1">
      <alignment horizontal="center" vertical="center"/>
    </xf>
    <xf numFmtId="182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 shrinkToFit="1"/>
    </xf>
    <xf numFmtId="49" fontId="17" fillId="0" borderId="10" xfId="0" applyNumberFormat="1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justify" vertical="center" wrapText="1" shrinkToFit="1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182" fontId="8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left" vertical="center" wrapText="1" shrinkToFit="1"/>
    </xf>
    <xf numFmtId="0" fontId="17" fillId="33" borderId="10" xfId="0" applyFont="1" applyFill="1" applyBorder="1" applyAlignment="1">
      <alignment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17" fillId="0" borderId="10" xfId="0" applyFont="1" applyFill="1" applyBorder="1" applyAlignment="1">
      <alignment horizontal="left" vertical="center" wrapText="1" shrinkToFit="1"/>
    </xf>
    <xf numFmtId="49" fontId="17" fillId="0" borderId="10" xfId="0" applyNumberFormat="1" applyFont="1" applyFill="1" applyBorder="1" applyAlignment="1">
      <alignment horizontal="center" vertical="center" wrapText="1" shrinkToFi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2" fontId="22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82" fontId="17" fillId="0" borderId="10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distributed" wrapText="1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182" fontId="21" fillId="0" borderId="10" xfId="0" applyNumberFormat="1" applyFont="1" applyBorder="1" applyAlignment="1">
      <alignment horizontal="center" vertical="center"/>
    </xf>
    <xf numFmtId="182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shrinkToFi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34" fillId="0" borderId="11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5"/>
  <sheetViews>
    <sheetView tabSelected="1" zoomScale="75" zoomScaleNormal="75" zoomScalePageLayoutView="0" workbookViewId="0" topLeftCell="A58">
      <selection activeCell="B18" sqref="B18:G18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3" width="19.125" style="9" customWidth="1"/>
    <col min="4" max="4" width="18.625" style="9" customWidth="1"/>
    <col min="5" max="5" width="14.625" style="9" customWidth="1"/>
    <col min="6" max="6" width="17.25390625" style="9" customWidth="1"/>
    <col min="7" max="7" width="14.375" style="9" customWidth="1"/>
    <col min="8" max="8" width="13.125" style="9" customWidth="1"/>
    <col min="9" max="9" width="10.25390625" style="9" customWidth="1"/>
    <col min="10" max="10" width="9.625" style="9" customWidth="1"/>
    <col min="11" max="16" width="9.125" style="9" customWidth="1"/>
    <col min="17" max="17" width="8.625" style="9" customWidth="1"/>
    <col min="18" max="16384" width="9.125" style="9" customWidth="1"/>
  </cols>
  <sheetData>
    <row r="1" spans="1:7" ht="18.75">
      <c r="A1" s="69"/>
      <c r="B1" s="47"/>
      <c r="C1" s="69"/>
      <c r="D1" s="69"/>
      <c r="E1" s="246" t="s">
        <v>399</v>
      </c>
      <c r="F1" s="246"/>
      <c r="G1" s="246"/>
    </row>
    <row r="2" spans="1:7" ht="18.75">
      <c r="A2" s="69"/>
      <c r="B2" s="47"/>
      <c r="C2" s="251" t="s">
        <v>195</v>
      </c>
      <c r="D2" s="251"/>
      <c r="E2" s="251"/>
      <c r="F2" s="251"/>
      <c r="G2" s="251"/>
    </row>
    <row r="3" spans="1:7" ht="18.75" customHeight="1">
      <c r="A3" s="69"/>
      <c r="B3" s="256" t="s">
        <v>402</v>
      </c>
      <c r="C3" s="256"/>
      <c r="D3" s="256"/>
      <c r="E3" s="256"/>
      <c r="F3" s="256"/>
      <c r="G3" s="256"/>
    </row>
    <row r="4" spans="1:7" ht="12" customHeight="1">
      <c r="A4" s="156"/>
      <c r="B4" s="135"/>
      <c r="C4" s="135"/>
      <c r="D4" s="135"/>
      <c r="E4" s="135"/>
      <c r="F4" s="135"/>
      <c r="G4" s="135"/>
    </row>
    <row r="5" spans="1:7" ht="15.75" customHeight="1">
      <c r="A5" s="252"/>
      <c r="B5" s="253"/>
      <c r="C5" s="253"/>
      <c r="D5" s="253"/>
      <c r="E5" s="253"/>
      <c r="F5" s="254"/>
      <c r="G5" s="169" t="s">
        <v>268</v>
      </c>
    </row>
    <row r="6" spans="1:7" ht="16.5" customHeight="1">
      <c r="A6" s="248" t="s">
        <v>199</v>
      </c>
      <c r="B6" s="249"/>
      <c r="C6" s="249"/>
      <c r="D6" s="249"/>
      <c r="E6" s="249"/>
      <c r="F6" s="74" t="s">
        <v>200</v>
      </c>
      <c r="G6" s="73"/>
    </row>
    <row r="7" spans="1:7" ht="19.5">
      <c r="A7" s="75" t="s">
        <v>201</v>
      </c>
      <c r="B7" s="237" t="s">
        <v>414</v>
      </c>
      <c r="C7" s="238"/>
      <c r="D7" s="238"/>
      <c r="E7" s="238"/>
      <c r="F7" s="76" t="s">
        <v>202</v>
      </c>
      <c r="G7" s="73">
        <v>3344258</v>
      </c>
    </row>
    <row r="8" spans="1:7" ht="18.75">
      <c r="A8" s="72" t="s">
        <v>203</v>
      </c>
      <c r="B8" s="242" t="s">
        <v>416</v>
      </c>
      <c r="C8" s="243"/>
      <c r="D8" s="243"/>
      <c r="E8" s="243"/>
      <c r="F8" s="77" t="s">
        <v>204</v>
      </c>
      <c r="G8" s="73"/>
    </row>
    <row r="9" spans="1:7" ht="18.75">
      <c r="A9" s="72" t="s">
        <v>205</v>
      </c>
      <c r="B9" s="242" t="s">
        <v>412</v>
      </c>
      <c r="C9" s="243"/>
      <c r="D9" s="243"/>
      <c r="E9" s="243"/>
      <c r="F9" s="74" t="s">
        <v>206</v>
      </c>
      <c r="G9" s="73"/>
    </row>
    <row r="10" spans="1:7" ht="19.5">
      <c r="A10" s="75" t="s">
        <v>369</v>
      </c>
      <c r="B10" s="237"/>
      <c r="C10" s="238"/>
      <c r="D10" s="238"/>
      <c r="E10" s="238"/>
      <c r="F10" s="74" t="s">
        <v>207</v>
      </c>
      <c r="G10" s="73"/>
    </row>
    <row r="11" spans="1:7" ht="18.75">
      <c r="A11" s="75" t="s">
        <v>208</v>
      </c>
      <c r="B11" s="242"/>
      <c r="C11" s="243"/>
      <c r="D11" s="243"/>
      <c r="E11" s="243"/>
      <c r="F11" s="74" t="s">
        <v>209</v>
      </c>
      <c r="G11" s="73"/>
    </row>
    <row r="12" spans="1:7" ht="35.25" customHeight="1">
      <c r="A12" s="78" t="s">
        <v>210</v>
      </c>
      <c r="B12" s="314" t="s">
        <v>442</v>
      </c>
      <c r="C12" s="315"/>
      <c r="D12" s="315"/>
      <c r="E12" s="315"/>
      <c r="F12" s="74" t="s">
        <v>211</v>
      </c>
      <c r="G12" s="73" t="s">
        <v>443</v>
      </c>
    </row>
    <row r="13" spans="1:7" ht="18.75">
      <c r="A13" s="78" t="s">
        <v>218</v>
      </c>
      <c r="B13" s="242"/>
      <c r="C13" s="243"/>
      <c r="D13" s="243"/>
      <c r="E13" s="243"/>
      <c r="F13" s="243"/>
      <c r="G13" s="244"/>
    </row>
    <row r="14" spans="1:7" ht="18.75">
      <c r="A14" s="78" t="s">
        <v>212</v>
      </c>
      <c r="B14" s="242" t="s">
        <v>407</v>
      </c>
      <c r="C14" s="243"/>
      <c r="D14" s="243"/>
      <c r="E14" s="243"/>
      <c r="F14" s="243"/>
      <c r="G14" s="244"/>
    </row>
    <row r="15" spans="1:7" ht="18.75">
      <c r="A15" s="78" t="s">
        <v>213</v>
      </c>
      <c r="B15" s="242"/>
      <c r="C15" s="243"/>
      <c r="D15" s="243"/>
      <c r="E15" s="243"/>
      <c r="F15" s="243"/>
      <c r="G15" s="244"/>
    </row>
    <row r="16" spans="1:7" ht="18.75">
      <c r="A16" s="79" t="s">
        <v>214</v>
      </c>
      <c r="B16" s="248" t="s">
        <v>412</v>
      </c>
      <c r="C16" s="249"/>
      <c r="D16" s="249"/>
      <c r="E16" s="249"/>
      <c r="F16" s="249"/>
      <c r="G16" s="250"/>
    </row>
    <row r="17" spans="1:7" ht="19.5" customHeight="1">
      <c r="A17" s="78" t="s">
        <v>215</v>
      </c>
      <c r="B17" s="248"/>
      <c r="C17" s="249"/>
      <c r="D17" s="249"/>
      <c r="E17" s="249"/>
      <c r="F17" s="249"/>
      <c r="G17" s="250"/>
    </row>
    <row r="18" spans="1:7" ht="18.75">
      <c r="A18" s="79" t="s">
        <v>216</v>
      </c>
      <c r="B18" s="248" t="s">
        <v>415</v>
      </c>
      <c r="C18" s="249"/>
      <c r="D18" s="249"/>
      <c r="E18" s="249"/>
      <c r="F18" s="249"/>
      <c r="G18" s="250"/>
    </row>
    <row r="19" spans="1:7" ht="14.25" customHeight="1">
      <c r="A19" s="76"/>
      <c r="B19" s="69"/>
      <c r="C19" s="69"/>
      <c r="D19" s="69"/>
      <c r="E19" s="69"/>
      <c r="F19" s="69"/>
      <c r="G19" s="69"/>
    </row>
    <row r="20" spans="1:8" ht="18.75">
      <c r="A20" s="247" t="s">
        <v>217</v>
      </c>
      <c r="B20" s="247"/>
      <c r="C20" s="247"/>
      <c r="D20" s="247"/>
      <c r="E20" s="247"/>
      <c r="F20" s="247"/>
      <c r="G20" s="247"/>
      <c r="H20" s="35"/>
    </row>
    <row r="21" spans="1:7" ht="21.75" customHeight="1">
      <c r="A21" s="247" t="s">
        <v>438</v>
      </c>
      <c r="B21" s="247"/>
      <c r="C21" s="247"/>
      <c r="D21" s="247"/>
      <c r="E21" s="247"/>
      <c r="F21" s="247"/>
      <c r="G21" s="247"/>
    </row>
    <row r="22" spans="1:7" ht="15" customHeight="1">
      <c r="A22" s="246" t="s">
        <v>222</v>
      </c>
      <c r="B22" s="246"/>
      <c r="C22" s="246"/>
      <c r="D22" s="246"/>
      <c r="E22" s="246"/>
      <c r="F22" s="246"/>
      <c r="G22" s="246"/>
    </row>
    <row r="23" spans="1:7" ht="9" customHeight="1">
      <c r="A23" s="47"/>
      <c r="B23" s="47"/>
      <c r="C23" s="47"/>
      <c r="D23" s="47"/>
      <c r="E23" s="47"/>
      <c r="F23" s="47"/>
      <c r="G23" s="47"/>
    </row>
    <row r="24" spans="1:7" ht="19.5" customHeight="1">
      <c r="A24" s="247" t="s">
        <v>229</v>
      </c>
      <c r="B24" s="247"/>
      <c r="C24" s="247"/>
      <c r="D24" s="247"/>
      <c r="E24" s="247"/>
      <c r="F24" s="247"/>
      <c r="G24" s="247"/>
    </row>
    <row r="25" spans="1:7" ht="19.5" customHeight="1">
      <c r="A25" s="236" t="s">
        <v>230</v>
      </c>
      <c r="B25" s="236"/>
      <c r="C25" s="236"/>
      <c r="D25" s="236"/>
      <c r="E25" s="236"/>
      <c r="F25" s="236"/>
      <c r="G25" s="236"/>
    </row>
    <row r="26" spans="1:7" ht="14.25" customHeight="1">
      <c r="A26" s="245" t="s">
        <v>269</v>
      </c>
      <c r="B26" s="239" t="s">
        <v>25</v>
      </c>
      <c r="C26" s="239" t="s">
        <v>408</v>
      </c>
      <c r="D26" s="240" t="s">
        <v>413</v>
      </c>
      <c r="E26" s="239" t="s">
        <v>138</v>
      </c>
      <c r="F26" s="239" t="s">
        <v>158</v>
      </c>
      <c r="G26" s="239" t="s">
        <v>367</v>
      </c>
    </row>
    <row r="27" spans="1:7" ht="27.75" customHeight="1">
      <c r="A27" s="245"/>
      <c r="B27" s="239"/>
      <c r="C27" s="239"/>
      <c r="D27" s="241"/>
      <c r="E27" s="239"/>
      <c r="F27" s="239"/>
      <c r="G27" s="239"/>
    </row>
    <row r="28" spans="1:7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  <c r="G28" s="81">
        <v>7</v>
      </c>
    </row>
    <row r="29" spans="1:7" s="6" customFormat="1" ht="14.25" customHeight="1">
      <c r="A29" s="82" t="s">
        <v>47</v>
      </c>
      <c r="B29" s="258"/>
      <c r="C29" s="258"/>
      <c r="D29" s="258"/>
      <c r="E29" s="258"/>
      <c r="F29" s="258"/>
      <c r="G29" s="258"/>
    </row>
    <row r="30" spans="1:7" s="6" customFormat="1" ht="37.5" customHeight="1">
      <c r="A30" s="83" t="s">
        <v>34</v>
      </c>
      <c r="B30" s="84" t="s">
        <v>20</v>
      </c>
      <c r="C30" s="85">
        <v>2330</v>
      </c>
      <c r="D30" s="85">
        <v>510</v>
      </c>
      <c r="E30" s="85">
        <v>600</v>
      </c>
      <c r="F30" s="70">
        <f>E30-C30</f>
        <v>-1730</v>
      </c>
      <c r="G30" s="171">
        <f>E30/D30*100</f>
        <v>117.64705882352942</v>
      </c>
    </row>
    <row r="31" spans="1:7" s="6" customFormat="1" ht="22.5" customHeight="1">
      <c r="A31" s="86" t="s">
        <v>196</v>
      </c>
      <c r="B31" s="84" t="s">
        <v>21</v>
      </c>
      <c r="C31" s="70">
        <v>388.3</v>
      </c>
      <c r="D31" s="70">
        <v>85</v>
      </c>
      <c r="E31" s="70">
        <v>100</v>
      </c>
      <c r="F31" s="70">
        <f aca="true" t="shared" si="0" ref="F31:F41">E31-C31</f>
        <v>-288.3</v>
      </c>
      <c r="G31" s="170">
        <v>0</v>
      </c>
    </row>
    <row r="32" spans="1:7" s="6" customFormat="1" ht="22.5" customHeight="1">
      <c r="A32" s="86" t="s">
        <v>264</v>
      </c>
      <c r="B32" s="84" t="s">
        <v>22</v>
      </c>
      <c r="C32" s="70"/>
      <c r="D32" s="70"/>
      <c r="E32" s="70"/>
      <c r="F32" s="70">
        <f t="shared" si="0"/>
        <v>0</v>
      </c>
      <c r="G32" s="170">
        <v>0</v>
      </c>
    </row>
    <row r="33" spans="1:7" s="6" customFormat="1" ht="22.5" customHeight="1">
      <c r="A33" s="86" t="s">
        <v>370</v>
      </c>
      <c r="B33" s="84" t="s">
        <v>23</v>
      </c>
      <c r="C33" s="70"/>
      <c r="D33" s="70"/>
      <c r="E33" s="70"/>
      <c r="F33" s="70">
        <f t="shared" si="0"/>
        <v>0</v>
      </c>
      <c r="G33" s="170">
        <v>0</v>
      </c>
    </row>
    <row r="34" spans="1:7" s="6" customFormat="1" ht="24" customHeight="1">
      <c r="A34" s="86" t="s">
        <v>371</v>
      </c>
      <c r="B34" s="84" t="s">
        <v>35</v>
      </c>
      <c r="C34" s="70"/>
      <c r="D34" s="70"/>
      <c r="E34" s="70"/>
      <c r="F34" s="70">
        <f t="shared" si="0"/>
        <v>0</v>
      </c>
      <c r="G34" s="170">
        <v>0</v>
      </c>
    </row>
    <row r="35" spans="1:7" s="10" customFormat="1" ht="36.75" customHeight="1">
      <c r="A35" s="87" t="s">
        <v>372</v>
      </c>
      <c r="B35" s="90" t="s">
        <v>36</v>
      </c>
      <c r="C35" s="85">
        <f>C30-SUM(C31:C34)</f>
        <v>1941.7</v>
      </c>
      <c r="D35" s="85">
        <f>D30-SUM(D31:D34)</f>
        <v>425</v>
      </c>
      <c r="E35" s="85">
        <f>E30-SUM(E31:E34)</f>
        <v>500</v>
      </c>
      <c r="F35" s="70">
        <f t="shared" si="0"/>
        <v>-1441.7</v>
      </c>
      <c r="G35" s="171">
        <f>E35/D35*100</f>
        <v>117.64705882352942</v>
      </c>
    </row>
    <row r="36" spans="1:7" s="6" customFormat="1" ht="22.5" customHeight="1">
      <c r="A36" s="83" t="s">
        <v>373</v>
      </c>
      <c r="B36" s="84" t="s">
        <v>37</v>
      </c>
      <c r="C36" s="70">
        <v>36</v>
      </c>
      <c r="D36" s="70">
        <v>9</v>
      </c>
      <c r="E36" s="70">
        <v>12</v>
      </c>
      <c r="F36" s="70">
        <f t="shared" si="0"/>
        <v>-24</v>
      </c>
      <c r="G36" s="171"/>
    </row>
    <row r="37" spans="1:7" s="6" customFormat="1" ht="22.5" customHeight="1">
      <c r="A37" s="91" t="s">
        <v>374</v>
      </c>
      <c r="B37" s="84" t="s">
        <v>38</v>
      </c>
      <c r="C37" s="70"/>
      <c r="D37" s="70"/>
      <c r="E37" s="70"/>
      <c r="F37" s="70">
        <f t="shared" si="0"/>
        <v>0</v>
      </c>
      <c r="G37" s="170">
        <v>0</v>
      </c>
    </row>
    <row r="38" spans="1:7" s="6" customFormat="1" ht="21" customHeight="1">
      <c r="A38" s="91" t="s">
        <v>375</v>
      </c>
      <c r="B38" s="84" t="s">
        <v>39</v>
      </c>
      <c r="C38" s="70"/>
      <c r="D38" s="70"/>
      <c r="E38" s="70"/>
      <c r="F38" s="70">
        <f t="shared" si="0"/>
        <v>0</v>
      </c>
      <c r="G38" s="170">
        <v>0</v>
      </c>
    </row>
    <row r="39" spans="1:7" s="6" customFormat="1" ht="22.5" customHeight="1">
      <c r="A39" s="91" t="s">
        <v>376</v>
      </c>
      <c r="B39" s="84" t="s">
        <v>8</v>
      </c>
      <c r="C39" s="70"/>
      <c r="D39" s="70"/>
      <c r="E39" s="70"/>
      <c r="F39" s="70">
        <f t="shared" si="0"/>
        <v>0</v>
      </c>
      <c r="G39" s="170">
        <v>0</v>
      </c>
    </row>
    <row r="40" spans="1:7" s="6" customFormat="1" ht="56.25">
      <c r="A40" s="91" t="s">
        <v>148</v>
      </c>
      <c r="B40" s="84" t="s">
        <v>26</v>
      </c>
      <c r="C40" s="70"/>
      <c r="D40" s="70"/>
      <c r="E40" s="70"/>
      <c r="F40" s="70">
        <f t="shared" si="0"/>
        <v>0</v>
      </c>
      <c r="G40" s="170">
        <v>0</v>
      </c>
    </row>
    <row r="41" spans="1:7" s="6" customFormat="1" ht="24" customHeight="1">
      <c r="A41" s="92" t="s">
        <v>33</v>
      </c>
      <c r="B41" s="90" t="s">
        <v>27</v>
      </c>
      <c r="C41" s="85">
        <f>SUM(C35:C40)</f>
        <v>1977.7</v>
      </c>
      <c r="D41" s="85">
        <f>SUM(D35:D40)</f>
        <v>434</v>
      </c>
      <c r="E41" s="85">
        <f>SUM(E35:E40)</f>
        <v>512</v>
      </c>
      <c r="F41" s="70">
        <f t="shared" si="0"/>
        <v>-1465.7</v>
      </c>
      <c r="G41" s="170">
        <f>E41/D41*100</f>
        <v>117.97235023041475</v>
      </c>
    </row>
    <row r="42" spans="1:7" s="6" customFormat="1" ht="24" customHeight="1">
      <c r="A42" s="92" t="s">
        <v>48</v>
      </c>
      <c r="B42" s="84"/>
      <c r="C42" s="259"/>
      <c r="D42" s="259"/>
      <c r="E42" s="259"/>
      <c r="F42" s="259"/>
      <c r="G42" s="259"/>
    </row>
    <row r="43" spans="1:7" s="6" customFormat="1" ht="37.5">
      <c r="A43" s="91" t="s">
        <v>377</v>
      </c>
      <c r="B43" s="84" t="s">
        <v>28</v>
      </c>
      <c r="C43" s="85">
        <v>1006.2</v>
      </c>
      <c r="D43" s="85">
        <v>227.3</v>
      </c>
      <c r="E43" s="70">
        <v>282</v>
      </c>
      <c r="F43" s="70">
        <f aca="true" t="shared" si="1" ref="F43:F69">E43-C43</f>
        <v>-724.2</v>
      </c>
      <c r="G43" s="170">
        <f>E43/D43*100</f>
        <v>124.06511218653762</v>
      </c>
    </row>
    <row r="44" spans="1:7" s="6" customFormat="1" ht="22.5" customHeight="1">
      <c r="A44" s="91" t="s">
        <v>272</v>
      </c>
      <c r="B44" s="84" t="s">
        <v>29</v>
      </c>
      <c r="C44" s="70">
        <v>928</v>
      </c>
      <c r="D44" s="70">
        <v>234.5</v>
      </c>
      <c r="E44" s="70">
        <v>236</v>
      </c>
      <c r="F44" s="70">
        <f t="shared" si="1"/>
        <v>-692</v>
      </c>
      <c r="G44" s="170">
        <f>E44/D44*100</f>
        <v>100.63965884861408</v>
      </c>
    </row>
    <row r="45" spans="1:7" s="11" customFormat="1" ht="24.75" customHeight="1">
      <c r="A45" s="83" t="s">
        <v>40</v>
      </c>
      <c r="B45" s="84" t="s">
        <v>122</v>
      </c>
      <c r="C45" s="70"/>
      <c r="D45" s="70"/>
      <c r="E45" s="172"/>
      <c r="F45" s="70">
        <f t="shared" si="1"/>
        <v>0</v>
      </c>
      <c r="G45" s="170">
        <v>0</v>
      </c>
    </row>
    <row r="46" spans="1:7" s="11" customFormat="1" ht="24" customHeight="1">
      <c r="A46" s="83" t="s">
        <v>41</v>
      </c>
      <c r="B46" s="84" t="s">
        <v>123</v>
      </c>
      <c r="C46" s="70"/>
      <c r="D46" s="70"/>
      <c r="E46" s="172"/>
      <c r="F46" s="70">
        <f t="shared" si="1"/>
        <v>0</v>
      </c>
      <c r="G46" s="170">
        <v>0</v>
      </c>
    </row>
    <row r="47" spans="1:7" s="11" customFormat="1" ht="24" customHeight="1">
      <c r="A47" s="83" t="s">
        <v>42</v>
      </c>
      <c r="B47" s="84" t="s">
        <v>231</v>
      </c>
      <c r="C47" s="70"/>
      <c r="D47" s="70"/>
      <c r="E47" s="172"/>
      <c r="F47" s="70">
        <f t="shared" si="1"/>
        <v>0</v>
      </c>
      <c r="G47" s="170">
        <v>0</v>
      </c>
    </row>
    <row r="48" spans="1:7" s="11" customFormat="1" ht="24" customHeight="1">
      <c r="A48" s="83" t="s">
        <v>43</v>
      </c>
      <c r="B48" s="84" t="s">
        <v>232</v>
      </c>
      <c r="C48" s="70"/>
      <c r="D48" s="70"/>
      <c r="E48" s="172"/>
      <c r="F48" s="70">
        <f t="shared" si="1"/>
        <v>0</v>
      </c>
      <c r="G48" s="170">
        <v>0</v>
      </c>
    </row>
    <row r="49" spans="1:7" s="11" customFormat="1" ht="24" customHeight="1">
      <c r="A49" s="83" t="s">
        <v>378</v>
      </c>
      <c r="B49" s="84" t="s">
        <v>233</v>
      </c>
      <c r="C49" s="70"/>
      <c r="D49" s="70"/>
      <c r="E49" s="172"/>
      <c r="F49" s="70">
        <f t="shared" si="1"/>
        <v>0</v>
      </c>
      <c r="G49" s="170">
        <v>0</v>
      </c>
    </row>
    <row r="50" spans="1:7" s="6" customFormat="1" ht="24" customHeight="1">
      <c r="A50" s="91" t="s">
        <v>379</v>
      </c>
      <c r="B50" s="84" t="s">
        <v>30</v>
      </c>
      <c r="C50" s="70"/>
      <c r="D50" s="70"/>
      <c r="E50" s="70"/>
      <c r="F50" s="70">
        <f t="shared" si="1"/>
        <v>0</v>
      </c>
      <c r="G50" s="170">
        <v>0</v>
      </c>
    </row>
    <row r="51" spans="1:7" s="6" customFormat="1" ht="24" customHeight="1">
      <c r="A51" s="91" t="s">
        <v>380</v>
      </c>
      <c r="B51" s="84" t="s">
        <v>32</v>
      </c>
      <c r="C51" s="85">
        <f>SUM(C52:C55)</f>
        <v>10</v>
      </c>
      <c r="D51" s="85">
        <f>SUM(D52:D55)</f>
        <v>0</v>
      </c>
      <c r="E51" s="85">
        <f>SUM(E52:E55)</f>
        <v>0</v>
      </c>
      <c r="F51" s="70">
        <f t="shared" si="1"/>
        <v>-10</v>
      </c>
      <c r="G51" s="171" t="e">
        <f>E51/D51*100</f>
        <v>#DIV/0!</v>
      </c>
    </row>
    <row r="52" spans="1:7" s="6" customFormat="1" ht="24" customHeight="1">
      <c r="A52" s="91" t="s">
        <v>5</v>
      </c>
      <c r="B52" s="84" t="s">
        <v>258</v>
      </c>
      <c r="C52" s="70"/>
      <c r="D52" s="70"/>
      <c r="E52" s="70"/>
      <c r="F52" s="70">
        <f t="shared" si="1"/>
        <v>0</v>
      </c>
      <c r="G52" s="170">
        <v>0</v>
      </c>
    </row>
    <row r="53" spans="1:7" s="6" customFormat="1" ht="24" customHeight="1">
      <c r="A53" s="91" t="s">
        <v>409</v>
      </c>
      <c r="B53" s="84" t="s">
        <v>259</v>
      </c>
      <c r="C53" s="70"/>
      <c r="D53" s="70"/>
      <c r="E53" s="70"/>
      <c r="F53" s="70">
        <f t="shared" si="1"/>
        <v>0</v>
      </c>
      <c r="G53" s="170">
        <v>0</v>
      </c>
    </row>
    <row r="54" spans="1:7" s="6" customFormat="1" ht="24" customHeight="1">
      <c r="A54" s="91" t="s">
        <v>410</v>
      </c>
      <c r="B54" s="84" t="s">
        <v>260</v>
      </c>
      <c r="C54" s="70"/>
      <c r="D54" s="70"/>
      <c r="E54" s="70"/>
      <c r="F54" s="70">
        <f t="shared" si="1"/>
        <v>0</v>
      </c>
      <c r="G54" s="170">
        <v>0</v>
      </c>
    </row>
    <row r="55" spans="1:7" s="6" customFormat="1" ht="24" customHeight="1">
      <c r="A55" s="91" t="s">
        <v>411</v>
      </c>
      <c r="B55" s="84" t="s">
        <v>261</v>
      </c>
      <c r="C55" s="70">
        <v>10</v>
      </c>
      <c r="D55" s="70"/>
      <c r="E55" s="70"/>
      <c r="F55" s="70">
        <f t="shared" si="1"/>
        <v>-10</v>
      </c>
      <c r="G55" s="170">
        <v>0</v>
      </c>
    </row>
    <row r="56" spans="1:7" s="6" customFormat="1" ht="24" customHeight="1">
      <c r="A56" s="91" t="s">
        <v>381</v>
      </c>
      <c r="B56" s="84" t="s">
        <v>44</v>
      </c>
      <c r="C56" s="70"/>
      <c r="D56" s="70"/>
      <c r="E56" s="70"/>
      <c r="F56" s="70">
        <f t="shared" si="1"/>
        <v>0</v>
      </c>
      <c r="G56" s="170">
        <v>0</v>
      </c>
    </row>
    <row r="57" spans="1:7" s="6" customFormat="1" ht="24" customHeight="1">
      <c r="A57" s="91" t="s">
        <v>382</v>
      </c>
      <c r="B57" s="84" t="s">
        <v>45</v>
      </c>
      <c r="C57" s="70"/>
      <c r="D57" s="70"/>
      <c r="E57" s="70"/>
      <c r="F57" s="70">
        <f t="shared" si="1"/>
        <v>0</v>
      </c>
      <c r="G57" s="170">
        <v>0</v>
      </c>
    </row>
    <row r="58" spans="1:7" s="6" customFormat="1" ht="24" customHeight="1">
      <c r="A58" s="91" t="s">
        <v>383</v>
      </c>
      <c r="B58" s="84" t="s">
        <v>46</v>
      </c>
      <c r="C58" s="70"/>
      <c r="D58" s="70"/>
      <c r="E58" s="70"/>
      <c r="F58" s="70">
        <f t="shared" si="1"/>
        <v>0</v>
      </c>
      <c r="G58" s="170">
        <v>0</v>
      </c>
    </row>
    <row r="59" spans="1:7" s="6" customFormat="1" ht="24" customHeight="1">
      <c r="A59" s="83" t="s">
        <v>3</v>
      </c>
      <c r="B59" s="84" t="s">
        <v>9</v>
      </c>
      <c r="C59" s="70"/>
      <c r="D59" s="70"/>
      <c r="E59" s="70"/>
      <c r="F59" s="70">
        <f t="shared" si="1"/>
        <v>0</v>
      </c>
      <c r="G59" s="170">
        <v>0</v>
      </c>
    </row>
    <row r="60" spans="1:7" s="6" customFormat="1" ht="24" customHeight="1">
      <c r="A60" s="83" t="s">
        <v>149</v>
      </c>
      <c r="B60" s="84" t="s">
        <v>11</v>
      </c>
      <c r="C60" s="70"/>
      <c r="D60" s="70"/>
      <c r="E60" s="70"/>
      <c r="F60" s="70">
        <f t="shared" si="1"/>
        <v>0</v>
      </c>
      <c r="G60" s="170">
        <v>0</v>
      </c>
    </row>
    <row r="61" spans="1:7" s="6" customFormat="1" ht="24" customHeight="1">
      <c r="A61" s="92" t="s">
        <v>331</v>
      </c>
      <c r="B61" s="90" t="s">
        <v>12</v>
      </c>
      <c r="C61" s="85">
        <f>SUM(C43+C44+C51)</f>
        <v>1944.2</v>
      </c>
      <c r="D61" s="85">
        <f>SUM(D43+D44+D51)</f>
        <v>461.8</v>
      </c>
      <c r="E61" s="85">
        <f>SUM(E43+E44+E51)</f>
        <v>518</v>
      </c>
      <c r="F61" s="70">
        <f t="shared" si="1"/>
        <v>-1426.2</v>
      </c>
      <c r="G61" s="171">
        <f>E61/D61*100</f>
        <v>112.16977046340406</v>
      </c>
    </row>
    <row r="62" spans="1:7" s="6" customFormat="1" ht="24" customHeight="1">
      <c r="A62" s="92" t="s">
        <v>273</v>
      </c>
      <c r="B62" s="90"/>
      <c r="C62" s="186">
        <f>SUM(C41-C61)</f>
        <v>33.5</v>
      </c>
      <c r="D62" s="186">
        <f>SUM(D41-D61)</f>
        <v>-27.80000000000001</v>
      </c>
      <c r="E62" s="186">
        <f>SUM(E41-E61)</f>
        <v>-6</v>
      </c>
      <c r="F62" s="70">
        <v>0.9</v>
      </c>
      <c r="G62" s="170">
        <v>0</v>
      </c>
    </row>
    <row r="63" spans="1:7" s="6" customFormat="1" ht="23.25" customHeight="1">
      <c r="A63" s="91" t="s">
        <v>49</v>
      </c>
      <c r="B63" s="84" t="s">
        <v>13</v>
      </c>
      <c r="C63" s="70">
        <f>C35-C43</f>
        <v>935.5</v>
      </c>
      <c r="D63" s="70">
        <f>D35-D43</f>
        <v>197.7</v>
      </c>
      <c r="E63" s="70">
        <f>E35-E43</f>
        <v>218</v>
      </c>
      <c r="F63" s="70">
        <f t="shared" si="1"/>
        <v>-717.5</v>
      </c>
      <c r="G63" s="170">
        <v>0</v>
      </c>
    </row>
    <row r="64" spans="1:7" s="6" customFormat="1" ht="23.25" customHeight="1">
      <c r="A64" s="83" t="s">
        <v>4</v>
      </c>
      <c r="B64" s="84" t="s">
        <v>14</v>
      </c>
      <c r="C64" s="93">
        <f>C63+C36-C44-C50-C51</f>
        <v>33.5</v>
      </c>
      <c r="D64" s="93">
        <f>D63+D36-D44-D50-D51</f>
        <v>-27.80000000000001</v>
      </c>
      <c r="E64" s="93">
        <f>E63+E36-E44-E50-E51</f>
        <v>-6</v>
      </c>
      <c r="F64" s="70">
        <v>0.9</v>
      </c>
      <c r="G64" s="170">
        <v>0</v>
      </c>
    </row>
    <row r="65" spans="1:7" s="6" customFormat="1" ht="36" customHeight="1">
      <c r="A65" s="83" t="s">
        <v>24</v>
      </c>
      <c r="B65" s="84" t="s">
        <v>15</v>
      </c>
      <c r="C65" s="93">
        <f>C64+C37+C38+C39-C56-C57-C58</f>
        <v>33.5</v>
      </c>
      <c r="D65" s="93">
        <f>D64+D37+D38+D39-D56-D57-D58</f>
        <v>-27.80000000000001</v>
      </c>
      <c r="E65" s="93">
        <f>E64+E37+E38+E39-E56-E57-E58</f>
        <v>-6</v>
      </c>
      <c r="F65" s="70">
        <v>0.9</v>
      </c>
      <c r="G65" s="170">
        <v>0</v>
      </c>
    </row>
    <row r="66" spans="1:7" s="11" customFormat="1" ht="22.5" customHeight="1">
      <c r="A66" s="83" t="s">
        <v>50</v>
      </c>
      <c r="B66" s="84" t="s">
        <v>16</v>
      </c>
      <c r="C66" s="85"/>
      <c r="D66" s="85"/>
      <c r="E66" s="93"/>
      <c r="F66" s="70">
        <f t="shared" si="1"/>
        <v>0</v>
      </c>
      <c r="G66" s="93">
        <v>0</v>
      </c>
    </row>
    <row r="67" spans="1:7" s="10" customFormat="1" ht="24" customHeight="1">
      <c r="A67" s="87" t="s">
        <v>51</v>
      </c>
      <c r="B67" s="90" t="s">
        <v>17</v>
      </c>
      <c r="C67" s="94">
        <f>C65+C40-C59-C60-C66</f>
        <v>33.5</v>
      </c>
      <c r="D67" s="94">
        <f>D65+D40-D59-D60-D66</f>
        <v>-27.80000000000001</v>
      </c>
      <c r="E67" s="94">
        <f>E65+E40-E59-E60-E66</f>
        <v>-6</v>
      </c>
      <c r="F67" s="70">
        <v>0.9</v>
      </c>
      <c r="G67" s="171">
        <v>0</v>
      </c>
    </row>
    <row r="68" spans="1:7" s="11" customFormat="1" ht="23.25" customHeight="1">
      <c r="A68" s="83" t="s">
        <v>52</v>
      </c>
      <c r="B68" s="84" t="s">
        <v>55</v>
      </c>
      <c r="C68" s="94">
        <v>6</v>
      </c>
      <c r="D68" s="94"/>
      <c r="E68" s="95"/>
      <c r="F68" s="70">
        <f t="shared" si="1"/>
        <v>-6</v>
      </c>
      <c r="G68" s="93">
        <v>0</v>
      </c>
    </row>
    <row r="69" spans="1:7" s="11" customFormat="1" ht="23.25" customHeight="1">
      <c r="A69" s="83" t="s">
        <v>53</v>
      </c>
      <c r="B69" s="84" t="s">
        <v>170</v>
      </c>
      <c r="C69" s="94"/>
      <c r="D69" s="94"/>
      <c r="E69" s="95"/>
      <c r="F69" s="70">
        <f t="shared" si="1"/>
        <v>0</v>
      </c>
      <c r="G69" s="93">
        <v>0</v>
      </c>
    </row>
    <row r="70" spans="1:7" s="11" customFormat="1" ht="18.75">
      <c r="A70" s="96"/>
      <c r="B70" s="97"/>
      <c r="C70" s="98"/>
      <c r="D70" s="98"/>
      <c r="E70" s="99"/>
      <c r="F70" s="100"/>
      <c r="G70" s="147" t="s">
        <v>400</v>
      </c>
    </row>
    <row r="71" spans="1:7" s="11" customFormat="1" ht="18.75">
      <c r="A71" s="101"/>
      <c r="B71" s="101"/>
      <c r="C71" s="101"/>
      <c r="D71" s="101"/>
      <c r="E71" s="101"/>
      <c r="F71" s="101"/>
      <c r="G71" s="50"/>
    </row>
    <row r="72" spans="1:7" s="11" customFormat="1" ht="22.5" customHeight="1">
      <c r="A72" s="236" t="s">
        <v>54</v>
      </c>
      <c r="B72" s="236"/>
      <c r="C72" s="236"/>
      <c r="D72" s="236"/>
      <c r="E72" s="236"/>
      <c r="F72" s="236"/>
      <c r="G72" s="236"/>
    </row>
    <row r="73" spans="1:7" s="11" customFormat="1" ht="15" customHeight="1">
      <c r="A73" s="245" t="s">
        <v>269</v>
      </c>
      <c r="B73" s="239" t="s">
        <v>25</v>
      </c>
      <c r="C73" s="239" t="s">
        <v>137</v>
      </c>
      <c r="D73" s="240" t="s">
        <v>413</v>
      </c>
      <c r="E73" s="239" t="s">
        <v>138</v>
      </c>
      <c r="F73" s="239" t="s">
        <v>161</v>
      </c>
      <c r="G73" s="239" t="s">
        <v>368</v>
      </c>
    </row>
    <row r="74" spans="1:7" s="6" customFormat="1" ht="21.75" customHeight="1">
      <c r="A74" s="245"/>
      <c r="B74" s="239"/>
      <c r="C74" s="239"/>
      <c r="D74" s="241"/>
      <c r="E74" s="239"/>
      <c r="F74" s="239"/>
      <c r="G74" s="239"/>
    </row>
    <row r="75" spans="1:7" s="6" customFormat="1" ht="15.75" customHeight="1">
      <c r="A75" s="80">
        <v>1</v>
      </c>
      <c r="B75" s="81">
        <v>2</v>
      </c>
      <c r="C75" s="81">
        <v>3</v>
      </c>
      <c r="D75" s="81">
        <v>4</v>
      </c>
      <c r="E75" s="81">
        <v>5</v>
      </c>
      <c r="F75" s="81">
        <v>6</v>
      </c>
      <c r="G75" s="81">
        <v>7</v>
      </c>
    </row>
    <row r="76" spans="1:7" s="6" customFormat="1" ht="37.5" customHeight="1">
      <c r="A76" s="87" t="s">
        <v>347</v>
      </c>
      <c r="B76" s="90" t="s">
        <v>18</v>
      </c>
      <c r="C76" s="94">
        <f>C77+C78</f>
        <v>0</v>
      </c>
      <c r="D76" s="94">
        <f>D77+D78</f>
        <v>0</v>
      </c>
      <c r="E76" s="94">
        <f>E77+E78</f>
        <v>0</v>
      </c>
      <c r="F76" s="94">
        <f>E76-C76</f>
        <v>0</v>
      </c>
      <c r="G76" s="94">
        <v>0</v>
      </c>
    </row>
    <row r="77" spans="1:7" s="6" customFormat="1" ht="33.75" customHeight="1">
      <c r="A77" s="83" t="s">
        <v>197</v>
      </c>
      <c r="B77" s="84" t="s">
        <v>172</v>
      </c>
      <c r="C77" s="93"/>
      <c r="D77" s="93"/>
      <c r="E77" s="93"/>
      <c r="F77" s="93">
        <f aca="true" t="shared" si="2" ref="F77:F88">E77-C77</f>
        <v>0</v>
      </c>
      <c r="G77" s="93">
        <v>0</v>
      </c>
    </row>
    <row r="78" spans="1:7" s="6" customFormat="1" ht="37.5" customHeight="1">
      <c r="A78" s="91" t="s">
        <v>274</v>
      </c>
      <c r="B78" s="84" t="s">
        <v>234</v>
      </c>
      <c r="C78" s="93"/>
      <c r="D78" s="93"/>
      <c r="E78" s="93"/>
      <c r="F78" s="93">
        <f t="shared" si="2"/>
        <v>0</v>
      </c>
      <c r="G78" s="93">
        <v>0</v>
      </c>
    </row>
    <row r="79" spans="1:7" s="6" customFormat="1" ht="24" customHeight="1">
      <c r="A79" s="87" t="s">
        <v>198</v>
      </c>
      <c r="B79" s="81"/>
      <c r="C79" s="93"/>
      <c r="D79" s="93"/>
      <c r="E79" s="93"/>
      <c r="F79" s="93">
        <f t="shared" si="2"/>
        <v>0</v>
      </c>
      <c r="G79" s="93">
        <v>0</v>
      </c>
    </row>
    <row r="80" spans="1:7" s="11" customFormat="1" ht="94.5" customHeight="1">
      <c r="A80" s="83" t="s">
        <v>332</v>
      </c>
      <c r="B80" s="84" t="s">
        <v>19</v>
      </c>
      <c r="C80" s="93"/>
      <c r="D80" s="93"/>
      <c r="E80" s="93"/>
      <c r="F80" s="93">
        <f t="shared" si="2"/>
        <v>0</v>
      </c>
      <c r="G80" s="93">
        <v>0</v>
      </c>
    </row>
    <row r="81" spans="1:7" s="6" customFormat="1" ht="24" customHeight="1">
      <c r="A81" s="102" t="s">
        <v>171</v>
      </c>
      <c r="B81" s="84" t="s">
        <v>265</v>
      </c>
      <c r="C81" s="93"/>
      <c r="D81" s="93"/>
      <c r="E81" s="93"/>
      <c r="F81" s="93">
        <f t="shared" si="2"/>
        <v>0</v>
      </c>
      <c r="G81" s="93">
        <v>0</v>
      </c>
    </row>
    <row r="82" spans="1:7" s="6" customFormat="1" ht="95.25" customHeight="1">
      <c r="A82" s="83" t="s">
        <v>352</v>
      </c>
      <c r="B82" s="84" t="s">
        <v>10</v>
      </c>
      <c r="C82" s="93"/>
      <c r="D82" s="93"/>
      <c r="E82" s="93"/>
      <c r="F82" s="93"/>
      <c r="G82" s="93">
        <v>0</v>
      </c>
    </row>
    <row r="83" spans="1:7" s="10" customFormat="1" ht="36.75" customHeight="1">
      <c r="A83" s="87" t="s">
        <v>150</v>
      </c>
      <c r="B83" s="90" t="s">
        <v>57</v>
      </c>
      <c r="C83" s="93"/>
      <c r="D83" s="93"/>
      <c r="E83" s="93"/>
      <c r="F83" s="93">
        <f t="shared" si="2"/>
        <v>0</v>
      </c>
      <c r="G83" s="93">
        <v>0</v>
      </c>
    </row>
    <row r="84" spans="1:7" s="11" customFormat="1" ht="24" customHeight="1">
      <c r="A84" s="83" t="s">
        <v>353</v>
      </c>
      <c r="B84" s="84" t="s">
        <v>58</v>
      </c>
      <c r="C84" s="170"/>
      <c r="D84" s="170"/>
      <c r="E84" s="170"/>
      <c r="F84" s="93">
        <f t="shared" si="2"/>
        <v>0</v>
      </c>
      <c r="G84" s="93">
        <v>0</v>
      </c>
    </row>
    <row r="85" spans="1:7" s="6" customFormat="1" ht="30" customHeight="1">
      <c r="A85" s="102" t="s">
        <v>275</v>
      </c>
      <c r="B85" s="84" t="s">
        <v>310</v>
      </c>
      <c r="C85" s="171"/>
      <c r="D85" s="171"/>
      <c r="E85" s="170"/>
      <c r="F85" s="93"/>
      <c r="G85" s="93">
        <v>0</v>
      </c>
    </row>
    <row r="86" spans="1:7" s="6" customFormat="1" ht="24" customHeight="1">
      <c r="A86" s="83" t="s">
        <v>56</v>
      </c>
      <c r="B86" s="84" t="s">
        <v>60</v>
      </c>
      <c r="C86" s="94"/>
      <c r="D86" s="94"/>
      <c r="E86" s="173"/>
      <c r="F86" s="93">
        <f t="shared" si="2"/>
        <v>0</v>
      </c>
      <c r="G86" s="93">
        <v>0</v>
      </c>
    </row>
    <row r="87" spans="1:7" s="6" customFormat="1" ht="24" customHeight="1">
      <c r="A87" s="83" t="s">
        <v>384</v>
      </c>
      <c r="B87" s="84" t="s">
        <v>61</v>
      </c>
      <c r="C87" s="94"/>
      <c r="D87" s="94"/>
      <c r="E87" s="173"/>
      <c r="F87" s="93"/>
      <c r="G87" s="93">
        <v>0</v>
      </c>
    </row>
    <row r="88" spans="1:7" s="6" customFormat="1" ht="24" customHeight="1">
      <c r="A88" s="83" t="s">
        <v>385</v>
      </c>
      <c r="B88" s="84" t="s">
        <v>67</v>
      </c>
      <c r="C88" s="94"/>
      <c r="D88" s="94"/>
      <c r="E88" s="93"/>
      <c r="F88" s="93">
        <f t="shared" si="2"/>
        <v>0</v>
      </c>
      <c r="G88" s="93">
        <v>0</v>
      </c>
    </row>
    <row r="89" spans="1:7" s="6" customFormat="1" ht="36" customHeight="1">
      <c r="A89" s="87" t="s">
        <v>157</v>
      </c>
      <c r="B89" s="90" t="s">
        <v>71</v>
      </c>
      <c r="C89" s="94">
        <f>C67-C76-C80+C83-C84-C86-C87-C88</f>
        <v>33.5</v>
      </c>
      <c r="D89" s="94">
        <f>D67-D76-D80+D83-D84-D86-D87-D88</f>
        <v>-27.80000000000001</v>
      </c>
      <c r="E89" s="94">
        <f>E67-E76-E80+E83-E84-E86-E87-E88</f>
        <v>-6</v>
      </c>
      <c r="F89" s="94">
        <v>0.9</v>
      </c>
      <c r="G89" s="93">
        <v>0</v>
      </c>
    </row>
    <row r="90" spans="1:7" s="6" customFormat="1" ht="24.75" customHeight="1">
      <c r="A90" s="257" t="s">
        <v>59</v>
      </c>
      <c r="B90" s="257"/>
      <c r="C90" s="257"/>
      <c r="D90" s="257"/>
      <c r="E90" s="257"/>
      <c r="F90" s="257"/>
      <c r="G90" s="257"/>
    </row>
    <row r="91" spans="1:7" s="7" customFormat="1" ht="38.25" customHeight="1">
      <c r="A91" s="87" t="s">
        <v>223</v>
      </c>
      <c r="B91" s="90" t="s">
        <v>173</v>
      </c>
      <c r="C91" s="94">
        <f>C92+C93+C94-C95+C96+C97+C98</f>
        <v>388.3</v>
      </c>
      <c r="D91" s="94">
        <f>D92+D93+D94-D95+D96+D97+D98</f>
        <v>0</v>
      </c>
      <c r="E91" s="94">
        <f>E92+E93+E94-E95+E96+E97+E98</f>
        <v>0</v>
      </c>
      <c r="F91" s="94">
        <f>E91-C91</f>
        <v>-388.3</v>
      </c>
      <c r="G91" s="93">
        <v>0</v>
      </c>
    </row>
    <row r="92" spans="1:7" s="11" customFormat="1" ht="24" customHeight="1">
      <c r="A92" s="83" t="s">
        <v>31</v>
      </c>
      <c r="B92" s="84" t="s">
        <v>312</v>
      </c>
      <c r="C92" s="93"/>
      <c r="D92" s="93"/>
      <c r="E92" s="93"/>
      <c r="F92" s="93">
        <f aca="true" t="shared" si="3" ref="F92:F110">E92-C92</f>
        <v>0</v>
      </c>
      <c r="G92" s="93">
        <v>0</v>
      </c>
    </row>
    <row r="93" spans="1:7" s="11" customFormat="1" ht="24" customHeight="1">
      <c r="A93" s="91" t="s">
        <v>62</v>
      </c>
      <c r="B93" s="84" t="s">
        <v>313</v>
      </c>
      <c r="C93" s="93"/>
      <c r="D93" s="93"/>
      <c r="E93" s="93"/>
      <c r="F93" s="93">
        <f t="shared" si="3"/>
        <v>0</v>
      </c>
      <c r="G93" s="93">
        <v>0</v>
      </c>
    </row>
    <row r="94" spans="1:7" s="11" customFormat="1" ht="36" customHeight="1">
      <c r="A94" s="91" t="s">
        <v>63</v>
      </c>
      <c r="B94" s="84" t="s">
        <v>314</v>
      </c>
      <c r="C94" s="93">
        <v>388.3</v>
      </c>
      <c r="D94" s="93"/>
      <c r="E94" s="93"/>
      <c r="F94" s="93">
        <f t="shared" si="3"/>
        <v>-388.3</v>
      </c>
      <c r="G94" s="93">
        <v>0</v>
      </c>
    </row>
    <row r="95" spans="1:7" s="11" customFormat="1" ht="42.75" customHeight="1">
      <c r="A95" s="91" t="s">
        <v>64</v>
      </c>
      <c r="B95" s="84" t="s">
        <v>315</v>
      </c>
      <c r="C95" s="174"/>
      <c r="D95" s="174"/>
      <c r="E95" s="174"/>
      <c r="F95" s="93">
        <f t="shared" si="3"/>
        <v>0</v>
      </c>
      <c r="G95" s="93">
        <v>0</v>
      </c>
    </row>
    <row r="96" spans="1:7" s="11" customFormat="1" ht="24" customHeight="1">
      <c r="A96" s="91" t="s">
        <v>65</v>
      </c>
      <c r="B96" s="84" t="s">
        <v>316</v>
      </c>
      <c r="C96" s="93"/>
      <c r="D96" s="93"/>
      <c r="E96" s="93"/>
      <c r="F96" s="93">
        <f t="shared" si="3"/>
        <v>0</v>
      </c>
      <c r="G96" s="93">
        <v>0</v>
      </c>
    </row>
    <row r="97" spans="1:7" s="11" customFormat="1" ht="24" customHeight="1">
      <c r="A97" s="91" t="s">
        <v>66</v>
      </c>
      <c r="B97" s="84" t="s">
        <v>317</v>
      </c>
      <c r="C97" s="93"/>
      <c r="D97" s="93"/>
      <c r="E97" s="93"/>
      <c r="F97" s="93">
        <f t="shared" si="3"/>
        <v>0</v>
      </c>
      <c r="G97" s="93">
        <v>0</v>
      </c>
    </row>
    <row r="98" spans="1:7" s="11" customFormat="1" ht="24" customHeight="1">
      <c r="A98" s="91" t="s">
        <v>386</v>
      </c>
      <c r="B98" s="84" t="s">
        <v>235</v>
      </c>
      <c r="C98" s="93"/>
      <c r="D98" s="93"/>
      <c r="E98" s="93"/>
      <c r="F98" s="93">
        <f t="shared" si="3"/>
        <v>0</v>
      </c>
      <c r="G98" s="93">
        <v>0</v>
      </c>
    </row>
    <row r="99" spans="1:7" s="11" customFormat="1" ht="36" customHeight="1">
      <c r="A99" s="83" t="s">
        <v>322</v>
      </c>
      <c r="B99" s="80" t="s">
        <v>318</v>
      </c>
      <c r="C99" s="93"/>
      <c r="D99" s="93"/>
      <c r="E99" s="93"/>
      <c r="F99" s="93">
        <f t="shared" si="3"/>
        <v>0</v>
      </c>
      <c r="G99" s="93">
        <v>0</v>
      </c>
    </row>
    <row r="100" spans="1:7" s="11" customFormat="1" ht="41.25" customHeight="1">
      <c r="A100" s="83" t="s">
        <v>323</v>
      </c>
      <c r="B100" s="80" t="s">
        <v>311</v>
      </c>
      <c r="C100" s="93"/>
      <c r="D100" s="93"/>
      <c r="E100" s="93"/>
      <c r="F100" s="93">
        <f t="shared" si="3"/>
        <v>0</v>
      </c>
      <c r="G100" s="93">
        <v>0</v>
      </c>
    </row>
    <row r="101" spans="1:7" s="6" customFormat="1" ht="22.5" customHeight="1">
      <c r="A101" s="87" t="s">
        <v>345</v>
      </c>
      <c r="B101" s="90" t="s">
        <v>174</v>
      </c>
      <c r="C101" s="94">
        <f>SUM(C102:C104)</f>
        <v>0</v>
      </c>
      <c r="D101" s="94">
        <f>SUM(D102:D104)</f>
        <v>0</v>
      </c>
      <c r="E101" s="94">
        <f>SUM(E102:E104)</f>
        <v>0</v>
      </c>
      <c r="F101" s="94">
        <f t="shared" si="3"/>
        <v>0</v>
      </c>
      <c r="G101" s="93">
        <v>0</v>
      </c>
    </row>
    <row r="102" spans="1:7" s="11" customFormat="1" ht="44.25" customHeight="1">
      <c r="A102" s="83" t="s">
        <v>276</v>
      </c>
      <c r="B102" s="84" t="s">
        <v>175</v>
      </c>
      <c r="C102" s="93"/>
      <c r="D102" s="93"/>
      <c r="E102" s="93"/>
      <c r="F102" s="93">
        <f t="shared" si="3"/>
        <v>0</v>
      </c>
      <c r="G102" s="93">
        <v>0</v>
      </c>
    </row>
    <row r="103" spans="1:7" s="11" customFormat="1" ht="24" customHeight="1">
      <c r="A103" s="83" t="s">
        <v>68</v>
      </c>
      <c r="B103" s="84" t="s">
        <v>177</v>
      </c>
      <c r="C103" s="93"/>
      <c r="D103" s="93"/>
      <c r="E103" s="93"/>
      <c r="F103" s="93">
        <f t="shared" si="3"/>
        <v>0</v>
      </c>
      <c r="G103" s="93">
        <v>0</v>
      </c>
    </row>
    <row r="104" spans="1:7" s="11" customFormat="1" ht="24" customHeight="1">
      <c r="A104" s="83" t="s">
        <v>69</v>
      </c>
      <c r="B104" s="84" t="s">
        <v>236</v>
      </c>
      <c r="C104" s="93"/>
      <c r="D104" s="93"/>
      <c r="E104" s="93"/>
      <c r="F104" s="93">
        <f t="shared" si="3"/>
        <v>0</v>
      </c>
      <c r="G104" s="93">
        <v>0</v>
      </c>
    </row>
    <row r="105" spans="1:7" s="6" customFormat="1" ht="27.75" customHeight="1">
      <c r="A105" s="87" t="s">
        <v>346</v>
      </c>
      <c r="B105" s="90" t="s">
        <v>178</v>
      </c>
      <c r="C105" s="94">
        <f>SUM(C106:C107)</f>
        <v>335.3</v>
      </c>
      <c r="D105" s="94">
        <f>SUM(D106:D107)</f>
        <v>68.3</v>
      </c>
      <c r="E105" s="94">
        <f>SUM(E106:E107)</f>
        <v>86</v>
      </c>
      <c r="F105" s="93">
        <f>E105-C105</f>
        <v>-249.3</v>
      </c>
      <c r="G105" s="171">
        <f>E105/D105*100</f>
        <v>125.9150805270864</v>
      </c>
    </row>
    <row r="106" spans="1:7" s="11" customFormat="1" ht="24" customHeight="1">
      <c r="A106" s="83" t="s">
        <v>70</v>
      </c>
      <c r="B106" s="84" t="s">
        <v>179</v>
      </c>
      <c r="C106" s="93"/>
      <c r="D106" s="93"/>
      <c r="E106" s="93"/>
      <c r="F106" s="93">
        <f t="shared" si="3"/>
        <v>0</v>
      </c>
      <c r="G106" s="93">
        <v>0</v>
      </c>
    </row>
    <row r="107" spans="1:7" s="11" customFormat="1" ht="24" customHeight="1">
      <c r="A107" s="83" t="s">
        <v>176</v>
      </c>
      <c r="B107" s="84" t="s">
        <v>180</v>
      </c>
      <c r="C107" s="93">
        <v>335.3</v>
      </c>
      <c r="D107" s="93">
        <v>68.3</v>
      </c>
      <c r="E107" s="93">
        <v>86</v>
      </c>
      <c r="F107" s="93">
        <f t="shared" si="3"/>
        <v>-249.3</v>
      </c>
      <c r="G107" s="171">
        <f>E107/D107*100</f>
        <v>125.9150805270864</v>
      </c>
    </row>
    <row r="108" spans="1:7" s="10" customFormat="1" ht="24" customHeight="1">
      <c r="A108" s="87" t="s">
        <v>72</v>
      </c>
      <c r="B108" s="90" t="s">
        <v>237</v>
      </c>
      <c r="C108" s="94">
        <f>SUM(C109:C110)</f>
        <v>0</v>
      </c>
      <c r="D108" s="94">
        <f>SUM(D109:D110)</f>
        <v>0</v>
      </c>
      <c r="E108" s="94">
        <f>SUM(E109:E110)</f>
        <v>0</v>
      </c>
      <c r="F108" s="93">
        <f t="shared" si="3"/>
        <v>0</v>
      </c>
      <c r="G108" s="94">
        <v>0</v>
      </c>
    </row>
    <row r="109" spans="1:7" s="11" customFormat="1" ht="24" customHeight="1">
      <c r="A109" s="83" t="s">
        <v>73</v>
      </c>
      <c r="B109" s="84" t="s">
        <v>238</v>
      </c>
      <c r="C109" s="93"/>
      <c r="D109" s="93"/>
      <c r="E109" s="93"/>
      <c r="F109" s="93">
        <f t="shared" si="3"/>
        <v>0</v>
      </c>
      <c r="G109" s="93">
        <v>0</v>
      </c>
    </row>
    <row r="110" spans="1:7" s="12" customFormat="1" ht="24" customHeight="1">
      <c r="A110" s="103" t="s">
        <v>387</v>
      </c>
      <c r="B110" s="84" t="s">
        <v>239</v>
      </c>
      <c r="C110" s="93"/>
      <c r="D110" s="93"/>
      <c r="E110" s="104"/>
      <c r="F110" s="93">
        <f t="shared" si="3"/>
        <v>0</v>
      </c>
      <c r="G110" s="93">
        <v>0</v>
      </c>
    </row>
    <row r="111" spans="1:7" ht="16.5" customHeight="1">
      <c r="A111" s="105"/>
      <c r="B111" s="97"/>
      <c r="C111" s="106"/>
      <c r="D111" s="106"/>
      <c r="E111" s="107"/>
      <c r="F111" s="107"/>
      <c r="G111" s="107"/>
    </row>
    <row r="112" spans="1:7" ht="16.5" customHeight="1">
      <c r="A112" s="105"/>
      <c r="B112" s="97"/>
      <c r="C112" s="106"/>
      <c r="D112" s="106"/>
      <c r="E112" s="107"/>
      <c r="F112" s="107"/>
      <c r="G112" s="107"/>
    </row>
    <row r="113" spans="1:7" ht="16.5" customHeight="1">
      <c r="A113" s="105"/>
      <c r="B113" s="97"/>
      <c r="C113" s="106"/>
      <c r="D113" s="106"/>
      <c r="E113" s="107"/>
      <c r="F113" s="107"/>
      <c r="G113" s="107"/>
    </row>
    <row r="114" spans="1:12" s="14" customFormat="1" ht="18.75">
      <c r="A114" s="49" t="s">
        <v>417</v>
      </c>
      <c r="B114" s="43"/>
      <c r="C114" s="50"/>
      <c r="D114" s="50"/>
      <c r="E114" s="50"/>
      <c r="F114" s="255" t="s">
        <v>419</v>
      </c>
      <c r="G114" s="255"/>
      <c r="H114" s="50"/>
      <c r="I114" s="50"/>
      <c r="J114" s="50"/>
      <c r="K114" s="51"/>
      <c r="L114" s="52"/>
    </row>
    <row r="115" spans="1:12" s="58" customFormat="1" ht="6.75" customHeight="1">
      <c r="A115" s="53" t="s">
        <v>355</v>
      </c>
      <c r="B115" s="53"/>
      <c r="C115" s="54" t="s">
        <v>356</v>
      </c>
      <c r="D115" s="54"/>
      <c r="E115" s="54"/>
      <c r="F115" s="61" t="s">
        <v>359</v>
      </c>
      <c r="G115" s="108"/>
      <c r="I115" s="54"/>
      <c r="J115" s="55"/>
      <c r="K115" s="56"/>
      <c r="L115" s="57"/>
    </row>
    <row r="116" spans="1:11" s="14" customFormat="1" ht="18.75">
      <c r="A116" s="59" t="s">
        <v>357</v>
      </c>
      <c r="B116" s="109"/>
      <c r="C116" s="60" t="s">
        <v>224</v>
      </c>
      <c r="D116" s="60"/>
      <c r="E116" s="43"/>
      <c r="F116" s="62" t="s">
        <v>358</v>
      </c>
      <c r="G116" s="109"/>
      <c r="I116" s="43"/>
      <c r="J116" s="43"/>
      <c r="K116" s="13"/>
    </row>
    <row r="117" spans="1:7" ht="18.75">
      <c r="A117" s="69"/>
      <c r="B117" s="47"/>
      <c r="C117" s="69"/>
      <c r="D117" s="69"/>
      <c r="E117" s="69"/>
      <c r="F117" s="69"/>
      <c r="G117" s="69"/>
    </row>
    <row r="118" spans="1:7" ht="18.75">
      <c r="A118" s="110"/>
      <c r="B118" s="47"/>
      <c r="C118" s="69"/>
      <c r="D118" s="69"/>
      <c r="E118" s="69"/>
      <c r="F118" s="69"/>
      <c r="G118" s="69"/>
    </row>
    <row r="119" spans="1:7" ht="19.5">
      <c r="A119" s="110"/>
      <c r="B119" s="47"/>
      <c r="C119" s="111"/>
      <c r="D119" s="111"/>
      <c r="E119" s="69"/>
      <c r="F119" s="69"/>
      <c r="G119" s="69"/>
    </row>
    <row r="120" spans="1:7" ht="18.75">
      <c r="A120" s="110"/>
      <c r="B120" s="47"/>
      <c r="C120" s="69"/>
      <c r="D120" s="69"/>
      <c r="E120" s="69"/>
      <c r="F120" s="69"/>
      <c r="G120" s="69"/>
    </row>
    <row r="121" spans="1:7" ht="18.75">
      <c r="A121" s="110"/>
      <c r="B121" s="47"/>
      <c r="C121" s="69"/>
      <c r="D121" s="69"/>
      <c r="E121" s="69"/>
      <c r="F121" s="69"/>
      <c r="G121" s="69"/>
    </row>
    <row r="122" spans="1:7" ht="18.75">
      <c r="A122" s="110"/>
      <c r="B122" s="47"/>
      <c r="C122" s="69"/>
      <c r="D122" s="69"/>
      <c r="E122" s="69"/>
      <c r="F122" s="69"/>
      <c r="G122" s="69"/>
    </row>
    <row r="123" spans="1:7" ht="18.75">
      <c r="A123" s="110"/>
      <c r="B123" s="47"/>
      <c r="C123" s="69"/>
      <c r="D123" s="69"/>
      <c r="E123" s="69"/>
      <c r="F123" s="69"/>
      <c r="G123" s="69"/>
    </row>
    <row r="124" spans="1:7" ht="18.75">
      <c r="A124" s="110"/>
      <c r="B124" s="47"/>
      <c r="C124" s="69"/>
      <c r="D124" s="69"/>
      <c r="E124" s="69"/>
      <c r="F124" s="69"/>
      <c r="G124" s="69"/>
    </row>
    <row r="125" spans="1:7" ht="18.75">
      <c r="A125" s="110"/>
      <c r="B125" s="47"/>
      <c r="C125" s="69"/>
      <c r="D125" s="69"/>
      <c r="E125" s="69"/>
      <c r="F125" s="69"/>
      <c r="G125" s="69"/>
    </row>
    <row r="126" spans="1:7" ht="18.75">
      <c r="A126" s="110"/>
      <c r="B126" s="47"/>
      <c r="C126" s="69"/>
      <c r="D126" s="69"/>
      <c r="E126" s="69"/>
      <c r="F126" s="69"/>
      <c r="G126" s="69"/>
    </row>
    <row r="127" spans="1:7" ht="18.75">
      <c r="A127" s="110"/>
      <c r="B127" s="47"/>
      <c r="C127" s="69"/>
      <c r="D127" s="69"/>
      <c r="E127" s="69"/>
      <c r="F127" s="69"/>
      <c r="G127" s="69"/>
    </row>
    <row r="128" spans="1:7" ht="18.75">
      <c r="A128" s="110"/>
      <c r="B128" s="47"/>
      <c r="C128" s="69"/>
      <c r="D128" s="69"/>
      <c r="E128" s="69"/>
      <c r="F128" s="69"/>
      <c r="G128" s="69"/>
    </row>
    <row r="129" spans="1:7" ht="18.75">
      <c r="A129" s="110"/>
      <c r="B129" s="47"/>
      <c r="C129" s="69"/>
      <c r="D129" s="69"/>
      <c r="E129" s="69"/>
      <c r="F129" s="69"/>
      <c r="G129" s="69"/>
    </row>
    <row r="130" spans="1:7" ht="18.75">
      <c r="A130" s="110"/>
      <c r="B130" s="47"/>
      <c r="C130" s="69"/>
      <c r="D130" s="69"/>
      <c r="E130" s="69"/>
      <c r="F130" s="69"/>
      <c r="G130" s="69"/>
    </row>
    <row r="131" spans="1:7" ht="18.75">
      <c r="A131" s="110"/>
      <c r="B131" s="47"/>
      <c r="C131" s="69"/>
      <c r="D131" s="69"/>
      <c r="E131" s="69"/>
      <c r="F131" s="69"/>
      <c r="G131" s="69"/>
    </row>
    <row r="132" spans="1:7" ht="18.75">
      <c r="A132" s="110"/>
      <c r="B132" s="47"/>
      <c r="C132" s="69"/>
      <c r="D132" s="69"/>
      <c r="E132" s="69"/>
      <c r="F132" s="69"/>
      <c r="G132" s="69"/>
    </row>
    <row r="133" spans="1:7" ht="18.75">
      <c r="A133" s="110"/>
      <c r="B133" s="47"/>
      <c r="C133" s="69"/>
      <c r="D133" s="69"/>
      <c r="E133" s="69"/>
      <c r="F133" s="69"/>
      <c r="G133" s="69"/>
    </row>
    <row r="134" spans="1:7" ht="18.75">
      <c r="A134" s="110"/>
      <c r="B134" s="47"/>
      <c r="C134" s="69"/>
      <c r="D134" s="69"/>
      <c r="E134" s="69"/>
      <c r="F134" s="69"/>
      <c r="G134" s="69"/>
    </row>
    <row r="135" spans="1:7" ht="18.75">
      <c r="A135" s="110"/>
      <c r="B135" s="47"/>
      <c r="C135" s="69"/>
      <c r="D135" s="69"/>
      <c r="E135" s="69"/>
      <c r="F135" s="69"/>
      <c r="G135" s="69"/>
    </row>
    <row r="136" spans="1:7" ht="18.75">
      <c r="A136" s="110"/>
      <c r="B136" s="47"/>
      <c r="C136" s="69"/>
      <c r="D136" s="69"/>
      <c r="E136" s="69"/>
      <c r="F136" s="69"/>
      <c r="G136" s="69"/>
    </row>
    <row r="137" spans="1:7" ht="18.75">
      <c r="A137" s="110"/>
      <c r="B137" s="47"/>
      <c r="C137" s="69"/>
      <c r="D137" s="69"/>
      <c r="E137" s="69"/>
      <c r="F137" s="69"/>
      <c r="G137" s="69"/>
    </row>
    <row r="138" spans="1:7" ht="18.75">
      <c r="A138" s="110"/>
      <c r="B138" s="47"/>
      <c r="C138" s="69"/>
      <c r="D138" s="69"/>
      <c r="E138" s="69"/>
      <c r="F138" s="69"/>
      <c r="G138" s="69"/>
    </row>
    <row r="139" spans="1:7" ht="18.75">
      <c r="A139" s="110"/>
      <c r="B139" s="47"/>
      <c r="C139" s="69"/>
      <c r="D139" s="69"/>
      <c r="E139" s="69"/>
      <c r="F139" s="69"/>
      <c r="G139" s="69"/>
    </row>
    <row r="140" spans="1:7" ht="18.75">
      <c r="A140" s="110"/>
      <c r="B140" s="47"/>
      <c r="C140" s="69"/>
      <c r="D140" s="69"/>
      <c r="E140" s="69"/>
      <c r="F140" s="69"/>
      <c r="G140" s="69"/>
    </row>
    <row r="141" spans="1:7" ht="18.75">
      <c r="A141" s="110"/>
      <c r="B141" s="47"/>
      <c r="C141" s="69"/>
      <c r="D141" s="69"/>
      <c r="E141" s="69"/>
      <c r="F141" s="69"/>
      <c r="G141" s="69"/>
    </row>
    <row r="142" spans="1:7" ht="18.75">
      <c r="A142" s="110"/>
      <c r="B142" s="47"/>
      <c r="C142" s="69"/>
      <c r="D142" s="69"/>
      <c r="E142" s="69"/>
      <c r="F142" s="69"/>
      <c r="G142" s="69"/>
    </row>
    <row r="143" spans="1:7" ht="18.75">
      <c r="A143" s="110"/>
      <c r="B143" s="47"/>
      <c r="C143" s="69"/>
      <c r="D143" s="69"/>
      <c r="E143" s="69"/>
      <c r="F143" s="69"/>
      <c r="G143" s="69"/>
    </row>
    <row r="144" spans="1:7" ht="18.75">
      <c r="A144" s="110"/>
      <c r="B144" s="47"/>
      <c r="C144" s="69"/>
      <c r="D144" s="69"/>
      <c r="E144" s="69"/>
      <c r="F144" s="69"/>
      <c r="G144" s="69"/>
    </row>
    <row r="145" spans="1:7" ht="18.75">
      <c r="A145" s="110"/>
      <c r="B145" s="47"/>
      <c r="C145" s="69"/>
      <c r="D145" s="69"/>
      <c r="E145" s="69"/>
      <c r="F145" s="69"/>
      <c r="G145" s="69"/>
    </row>
    <row r="146" spans="1:7" ht="18.75">
      <c r="A146" s="110"/>
      <c r="B146" s="47"/>
      <c r="C146" s="69"/>
      <c r="D146" s="69"/>
      <c r="E146" s="69"/>
      <c r="F146" s="69"/>
      <c r="G146" s="69"/>
    </row>
    <row r="147" spans="1:7" ht="18.75">
      <c r="A147" s="110"/>
      <c r="B147" s="47"/>
      <c r="C147" s="69"/>
      <c r="D147" s="69"/>
      <c r="E147" s="69"/>
      <c r="F147" s="69"/>
      <c r="G147" s="69"/>
    </row>
    <row r="148" spans="1:7" ht="18.75">
      <c r="A148" s="110"/>
      <c r="B148" s="47"/>
      <c r="C148" s="69"/>
      <c r="D148" s="69"/>
      <c r="E148" s="69"/>
      <c r="F148" s="69"/>
      <c r="G148" s="69"/>
    </row>
    <row r="149" spans="1:7" ht="18.75">
      <c r="A149" s="110"/>
      <c r="B149" s="47"/>
      <c r="C149" s="69"/>
      <c r="D149" s="69"/>
      <c r="E149" s="69"/>
      <c r="F149" s="69"/>
      <c r="G149" s="69"/>
    </row>
    <row r="150" spans="1:7" ht="18.75">
      <c r="A150" s="110"/>
      <c r="B150" s="47"/>
      <c r="C150" s="69"/>
      <c r="D150" s="69"/>
      <c r="E150" s="69"/>
      <c r="F150" s="69"/>
      <c r="G150" s="69"/>
    </row>
    <row r="151" spans="1:7" ht="18.75">
      <c r="A151" s="110"/>
      <c r="B151" s="47"/>
      <c r="C151" s="69"/>
      <c r="D151" s="69"/>
      <c r="E151" s="69"/>
      <c r="F151" s="69"/>
      <c r="G151" s="69"/>
    </row>
    <row r="152" spans="1:7" ht="18.75">
      <c r="A152" s="110"/>
      <c r="B152" s="47"/>
      <c r="C152" s="69"/>
      <c r="D152" s="69"/>
      <c r="E152" s="69"/>
      <c r="F152" s="69"/>
      <c r="G152" s="69"/>
    </row>
    <row r="153" spans="1:7" ht="18.75">
      <c r="A153" s="110"/>
      <c r="B153" s="47"/>
      <c r="C153" s="69"/>
      <c r="D153" s="69"/>
      <c r="E153" s="69"/>
      <c r="F153" s="69"/>
      <c r="G153" s="69"/>
    </row>
    <row r="154" spans="1:7" ht="18.75">
      <c r="A154" s="110"/>
      <c r="B154" s="47"/>
      <c r="C154" s="69"/>
      <c r="D154" s="69"/>
      <c r="E154" s="69"/>
      <c r="F154" s="69"/>
      <c r="G154" s="69"/>
    </row>
    <row r="155" ht="15.75">
      <c r="A155" s="15"/>
    </row>
    <row r="156" ht="15.75">
      <c r="A156" s="15"/>
    </row>
    <row r="157" ht="15.75">
      <c r="A157" s="15"/>
    </row>
    <row r="158" ht="15.75">
      <c r="A158" s="15"/>
    </row>
    <row r="159" ht="15.75">
      <c r="A159" s="15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</sheetData>
  <sheetProtection/>
  <mergeCells count="41">
    <mergeCell ref="B3:G3"/>
    <mergeCell ref="A90:G90"/>
    <mergeCell ref="B29:G29"/>
    <mergeCell ref="C42:G42"/>
    <mergeCell ref="A73:A74"/>
    <mergeCell ref="B12:E12"/>
    <mergeCell ref="E26:E27"/>
    <mergeCell ref="A5:F5"/>
    <mergeCell ref="F114:G114"/>
    <mergeCell ref="B14:G14"/>
    <mergeCell ref="B15:G15"/>
    <mergeCell ref="C2:G2"/>
    <mergeCell ref="F73:F74"/>
    <mergeCell ref="B9:E9"/>
    <mergeCell ref="F26:F27"/>
    <mergeCell ref="G73:G74"/>
    <mergeCell ref="B73:B74"/>
    <mergeCell ref="D26:D27"/>
    <mergeCell ref="B17:G17"/>
    <mergeCell ref="B18:G18"/>
    <mergeCell ref="B11:E11"/>
    <mergeCell ref="A26:A27"/>
    <mergeCell ref="E1:G1"/>
    <mergeCell ref="A24:G24"/>
    <mergeCell ref="A22:G22"/>
    <mergeCell ref="A20:G20"/>
    <mergeCell ref="A21:G21"/>
    <mergeCell ref="B26:B27"/>
    <mergeCell ref="A6:E6"/>
    <mergeCell ref="B8:E8"/>
    <mergeCell ref="B16:G16"/>
    <mergeCell ref="A25:G25"/>
    <mergeCell ref="B7:E7"/>
    <mergeCell ref="C26:C27"/>
    <mergeCell ref="E73:E74"/>
    <mergeCell ref="B10:E10"/>
    <mergeCell ref="D73:D74"/>
    <mergeCell ref="A72:G72"/>
    <mergeCell ref="C73:C74"/>
    <mergeCell ref="B13:G13"/>
    <mergeCell ref="G26:G27"/>
  </mergeCells>
  <printOptions/>
  <pageMargins left="0.984251968503937" right="0.3937007874015748" top="0.4724409448818898" bottom="0.4330708661417323" header="0.31496062992125984" footer="0.35433070866141736"/>
  <pageSetup fitToHeight="13" fitToWidth="1" horizontalDpi="300" verticalDpi="300" orientation="portrait" paperSize="9" scale="54" r:id="rId1"/>
  <rowBreaks count="1" manualBreakCount="1">
    <brk id="69" max="5" man="1"/>
  </rowBreaks>
  <ignoredErrors>
    <ignoredError sqref="B56:B69 B76:B82 B30: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7">
      <selection activeCell="C9" sqref="C9"/>
    </sheetView>
  </sheetViews>
  <sheetFormatPr defaultColWidth="9.00390625" defaultRowHeight="12.75"/>
  <cols>
    <col min="1" max="1" width="43.75390625" style="16" customWidth="1"/>
    <col min="2" max="2" width="9.375" style="25" customWidth="1"/>
    <col min="3" max="3" width="15.00390625" style="16" customWidth="1"/>
    <col min="4" max="4" width="13.87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400</v>
      </c>
      <c r="G1" s="17"/>
    </row>
    <row r="2" spans="1:7" ht="16.5" customHeight="1">
      <c r="A2" s="112"/>
      <c r="B2" s="113"/>
      <c r="C2" s="112"/>
      <c r="D2" s="114"/>
      <c r="E2" s="18"/>
      <c r="F2" s="88" t="s">
        <v>74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36" t="s">
        <v>75</v>
      </c>
      <c r="B4" s="236"/>
      <c r="C4" s="236"/>
      <c r="D4" s="236"/>
      <c r="E4" s="236"/>
      <c r="F4" s="236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61" t="s">
        <v>269</v>
      </c>
      <c r="B6" s="260" t="s">
        <v>25</v>
      </c>
      <c r="C6" s="260" t="s">
        <v>139</v>
      </c>
      <c r="D6" s="260" t="s">
        <v>138</v>
      </c>
      <c r="E6" s="260" t="s">
        <v>158</v>
      </c>
      <c r="F6" s="260" t="s">
        <v>277</v>
      </c>
    </row>
    <row r="7" spans="1:6" ht="35.25" customHeight="1">
      <c r="A7" s="261"/>
      <c r="B7" s="260"/>
      <c r="C7" s="260"/>
      <c r="D7" s="260"/>
      <c r="E7" s="260"/>
      <c r="F7" s="260"/>
    </row>
    <row r="8" spans="1:6" s="19" customFormat="1" ht="35.25" customHeight="1">
      <c r="A8" s="116" t="s">
        <v>360</v>
      </c>
      <c r="B8" s="117" t="s">
        <v>20</v>
      </c>
      <c r="C8" s="175">
        <f>C9+C10</f>
        <v>6</v>
      </c>
      <c r="D8" s="175">
        <f>D9+D10</f>
        <v>11</v>
      </c>
      <c r="E8" s="176">
        <f>D8-C8</f>
        <v>5</v>
      </c>
      <c r="F8" s="176">
        <f>D8/C8*100</f>
        <v>183.33333333333331</v>
      </c>
    </row>
    <row r="9" spans="1:6" s="20" customFormat="1" ht="37.5">
      <c r="A9" s="129" t="s">
        <v>76</v>
      </c>
      <c r="B9" s="119" t="s">
        <v>77</v>
      </c>
      <c r="C9" s="177">
        <v>6</v>
      </c>
      <c r="D9" s="177">
        <v>11</v>
      </c>
      <c r="E9" s="177">
        <f aca="true" t="shared" si="0" ref="E9:E14">D9-C9</f>
        <v>5</v>
      </c>
      <c r="F9" s="177">
        <f aca="true" t="shared" si="1" ref="F9:F14">D9/C9*100</f>
        <v>183.33333333333331</v>
      </c>
    </row>
    <row r="10" spans="1:6" s="20" customFormat="1" ht="24" customHeight="1">
      <c r="A10" s="118" t="s">
        <v>78</v>
      </c>
      <c r="B10" s="119" t="s">
        <v>79</v>
      </c>
      <c r="C10" s="177"/>
      <c r="D10" s="177"/>
      <c r="E10" s="177">
        <f t="shared" si="0"/>
        <v>0</v>
      </c>
      <c r="F10" s="177">
        <v>0</v>
      </c>
    </row>
    <row r="11" spans="1:8" s="21" customFormat="1" ht="24" customHeight="1">
      <c r="A11" s="120" t="s">
        <v>5</v>
      </c>
      <c r="B11" s="121" t="s">
        <v>21</v>
      </c>
      <c r="C11" s="177">
        <v>362</v>
      </c>
      <c r="D11" s="177">
        <v>415</v>
      </c>
      <c r="E11" s="177">
        <f t="shared" si="0"/>
        <v>53</v>
      </c>
      <c r="F11" s="177">
        <f t="shared" si="1"/>
        <v>114.64088397790056</v>
      </c>
      <c r="G11" s="19"/>
      <c r="H11" s="19"/>
    </row>
    <row r="12" spans="1:6" s="19" customFormat="1" ht="24" customHeight="1">
      <c r="A12" s="120" t="s">
        <v>6</v>
      </c>
      <c r="B12" s="121" t="s">
        <v>22</v>
      </c>
      <c r="C12" s="177">
        <v>80</v>
      </c>
      <c r="D12" s="177">
        <v>86</v>
      </c>
      <c r="E12" s="177">
        <f t="shared" si="0"/>
        <v>6</v>
      </c>
      <c r="F12" s="177">
        <f t="shared" si="1"/>
        <v>107.5</v>
      </c>
    </row>
    <row r="13" spans="1:6" s="19" customFormat="1" ht="24" customHeight="1">
      <c r="A13" s="122" t="s">
        <v>7</v>
      </c>
      <c r="B13" s="121" t="s">
        <v>23</v>
      </c>
      <c r="C13" s="177">
        <v>9</v>
      </c>
      <c r="D13" s="177">
        <v>1</v>
      </c>
      <c r="E13" s="177">
        <f t="shared" si="0"/>
        <v>-8</v>
      </c>
      <c r="F13" s="177">
        <f t="shared" si="1"/>
        <v>11.11111111111111</v>
      </c>
    </row>
    <row r="14" spans="1:6" s="19" customFormat="1" ht="24" customHeight="1">
      <c r="A14" s="122" t="s">
        <v>80</v>
      </c>
      <c r="B14" s="121" t="s">
        <v>35</v>
      </c>
      <c r="C14" s="177">
        <v>7</v>
      </c>
      <c r="D14" s="177">
        <v>5</v>
      </c>
      <c r="E14" s="177">
        <f t="shared" si="0"/>
        <v>-2</v>
      </c>
      <c r="F14" s="177">
        <f t="shared" si="1"/>
        <v>71.42857142857143</v>
      </c>
    </row>
    <row r="15" spans="1:6" s="19" customFormat="1" ht="24" customHeight="1">
      <c r="A15" s="116" t="s">
        <v>278</v>
      </c>
      <c r="B15" s="117" t="s">
        <v>36</v>
      </c>
      <c r="C15" s="178">
        <f>C8+SUM(C11:C14)</f>
        <v>464</v>
      </c>
      <c r="D15" s="178">
        <f>D8+SUM(D11:D14)</f>
        <v>518</v>
      </c>
      <c r="E15" s="177">
        <f>D15-C15</f>
        <v>54</v>
      </c>
      <c r="F15" s="177">
        <f>D15/C15*100</f>
        <v>111.63793103448276</v>
      </c>
    </row>
    <row r="16" spans="1:6" ht="16.5" customHeight="1">
      <c r="A16" s="123"/>
      <c r="B16" s="124"/>
      <c r="C16" s="125"/>
      <c r="D16" s="126"/>
      <c r="E16" s="126"/>
      <c r="F16" s="126"/>
    </row>
    <row r="17" spans="1:6" ht="16.5" customHeight="1">
      <c r="A17" s="123"/>
      <c r="B17" s="124"/>
      <c r="C17" s="125"/>
      <c r="D17" s="126"/>
      <c r="E17" s="126"/>
      <c r="F17" s="126"/>
    </row>
    <row r="18" spans="1:6" ht="16.5" customHeight="1">
      <c r="A18" s="123"/>
      <c r="B18" s="124"/>
      <c r="C18" s="125"/>
      <c r="D18" s="126"/>
      <c r="E18" s="126"/>
      <c r="F18" s="126"/>
    </row>
    <row r="19" spans="1:11" s="44" customFormat="1" ht="18.75">
      <c r="A19" s="49" t="s">
        <v>354</v>
      </c>
      <c r="B19" s="43"/>
      <c r="C19" s="127"/>
      <c r="D19" s="127"/>
      <c r="E19" s="255" t="s">
        <v>419</v>
      </c>
      <c r="F19" s="255"/>
      <c r="G19" s="6"/>
      <c r="H19" s="6"/>
      <c r="I19" s="6"/>
      <c r="J19" s="6"/>
      <c r="K19" s="9"/>
    </row>
    <row r="20" spans="1:11" s="64" customFormat="1" ht="6.75" customHeight="1">
      <c r="A20" s="53" t="s">
        <v>355</v>
      </c>
      <c r="B20" s="53"/>
      <c r="C20" s="54" t="s">
        <v>356</v>
      </c>
      <c r="D20" s="54"/>
      <c r="E20" s="61" t="s">
        <v>359</v>
      </c>
      <c r="F20" s="108"/>
      <c r="H20" s="63"/>
      <c r="I20" s="65"/>
      <c r="J20" s="65"/>
      <c r="K20" s="66"/>
    </row>
    <row r="21" spans="1:10" s="44" customFormat="1" ht="18.75">
      <c r="A21" s="59" t="s">
        <v>357</v>
      </c>
      <c r="B21" s="109"/>
      <c r="C21" s="60" t="s">
        <v>224</v>
      </c>
      <c r="D21" s="43"/>
      <c r="E21" s="62" t="s">
        <v>358</v>
      </c>
      <c r="F21" s="109"/>
      <c r="H21" s="41"/>
      <c r="I21" s="41"/>
      <c r="J21" s="41"/>
    </row>
    <row r="22" spans="1:6" ht="18.75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8">
    <mergeCell ref="E19:F19"/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8:F9 F11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3.75390625" style="20" customWidth="1"/>
    <col min="4" max="4" width="14.375" style="20" customWidth="1"/>
    <col min="5" max="5" width="14.7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62" t="s">
        <v>400</v>
      </c>
      <c r="E1" s="262"/>
      <c r="F1" s="262"/>
    </row>
    <row r="2" spans="1:6" ht="18.75">
      <c r="A2" s="112"/>
      <c r="B2" s="113"/>
      <c r="C2" s="112"/>
      <c r="D2" s="262" t="s">
        <v>81</v>
      </c>
      <c r="E2" s="262"/>
      <c r="F2" s="262"/>
    </row>
    <row r="3" spans="1:6" ht="18.75">
      <c r="A3" s="112"/>
      <c r="B3" s="128"/>
      <c r="C3" s="128"/>
      <c r="D3" s="128"/>
      <c r="E3" s="128"/>
      <c r="F3" s="128"/>
    </row>
    <row r="4" spans="1:6" ht="22.5" customHeight="1">
      <c r="A4" s="236" t="s">
        <v>82</v>
      </c>
      <c r="B4" s="236"/>
      <c r="C4" s="236"/>
      <c r="D4" s="236"/>
      <c r="E4" s="236"/>
      <c r="F4" s="236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61" t="s">
        <v>269</v>
      </c>
      <c r="B6" s="260" t="s">
        <v>25</v>
      </c>
      <c r="C6" s="260" t="s">
        <v>139</v>
      </c>
      <c r="D6" s="260" t="s">
        <v>138</v>
      </c>
      <c r="E6" s="260" t="s">
        <v>158</v>
      </c>
      <c r="F6" s="260" t="s">
        <v>277</v>
      </c>
    </row>
    <row r="7" spans="1:6" ht="39" customHeight="1">
      <c r="A7" s="261"/>
      <c r="B7" s="260"/>
      <c r="C7" s="260"/>
      <c r="D7" s="260"/>
      <c r="E7" s="260"/>
      <c r="F7" s="260"/>
    </row>
    <row r="8" spans="1:6" s="26" customFormat="1" ht="39" customHeight="1">
      <c r="A8" s="116" t="s">
        <v>401</v>
      </c>
      <c r="B8" s="117" t="s">
        <v>20</v>
      </c>
      <c r="C8" s="179">
        <f>SUM(C9:C14)</f>
        <v>0</v>
      </c>
      <c r="D8" s="179">
        <f>SUM(D9:D14)</f>
        <v>0</v>
      </c>
      <c r="E8" s="180">
        <f>D8-C8</f>
        <v>0</v>
      </c>
      <c r="F8" s="181" t="e">
        <f>D8/C8*100</f>
        <v>#DIV/0!</v>
      </c>
    </row>
    <row r="9" spans="1:6" ht="24.75" customHeight="1">
      <c r="A9" s="129" t="s">
        <v>0</v>
      </c>
      <c r="B9" s="119" t="s">
        <v>77</v>
      </c>
      <c r="C9" s="167"/>
      <c r="D9" s="167"/>
      <c r="E9" s="167"/>
      <c r="F9" s="167"/>
    </row>
    <row r="10" spans="1:6" s="26" customFormat="1" ht="34.5" customHeight="1">
      <c r="A10" s="129" t="s">
        <v>1</v>
      </c>
      <c r="B10" s="119" t="s">
        <v>79</v>
      </c>
      <c r="C10" s="175"/>
      <c r="D10" s="175"/>
      <c r="E10" s="182">
        <f>D10-C10</f>
        <v>0</v>
      </c>
      <c r="F10" s="182" t="e">
        <f>D10/C10*100</f>
        <v>#DIV/0!</v>
      </c>
    </row>
    <row r="11" spans="1:6" s="27" customFormat="1" ht="40.5" customHeight="1">
      <c r="A11" s="129" t="s">
        <v>83</v>
      </c>
      <c r="B11" s="119" t="s">
        <v>181</v>
      </c>
      <c r="C11" s="177"/>
      <c r="D11" s="177"/>
      <c r="E11" s="182">
        <f>D11-C11</f>
        <v>0</v>
      </c>
      <c r="F11" s="182" t="e">
        <f>D11/C11*100</f>
        <v>#DIV/0!</v>
      </c>
    </row>
    <row r="12" spans="1:6" s="27" customFormat="1" ht="36" customHeight="1">
      <c r="A12" s="129" t="s">
        <v>2</v>
      </c>
      <c r="B12" s="119" t="s">
        <v>182</v>
      </c>
      <c r="C12" s="177"/>
      <c r="D12" s="177"/>
      <c r="E12" s="182">
        <f>D12-C12</f>
        <v>0</v>
      </c>
      <c r="F12" s="182" t="e">
        <f>D12/C12*100</f>
        <v>#DIV/0!</v>
      </c>
    </row>
    <row r="13" spans="1:6" s="27" customFormat="1" ht="54" customHeight="1">
      <c r="A13" s="129" t="s">
        <v>226</v>
      </c>
      <c r="B13" s="119" t="s">
        <v>183</v>
      </c>
      <c r="C13" s="177"/>
      <c r="D13" s="177"/>
      <c r="E13" s="182">
        <f>D13-C13</f>
        <v>0</v>
      </c>
      <c r="F13" s="182" t="e">
        <f>D13/C13*100</f>
        <v>#DIV/0!</v>
      </c>
    </row>
    <row r="14" spans="1:6" s="27" customFormat="1" ht="19.5" customHeight="1">
      <c r="A14" s="129" t="s">
        <v>227</v>
      </c>
      <c r="B14" s="119" t="s">
        <v>184</v>
      </c>
      <c r="C14" s="177"/>
      <c r="D14" s="177"/>
      <c r="E14" s="182">
        <f>D14-C14</f>
        <v>0</v>
      </c>
      <c r="F14" s="182" t="e">
        <f>D14/C14*100</f>
        <v>#DIV/0!</v>
      </c>
    </row>
    <row r="15" spans="1:6" ht="18.75">
      <c r="A15" s="123"/>
      <c r="B15" s="124"/>
      <c r="C15" s="130"/>
      <c r="D15" s="131"/>
      <c r="E15" s="131"/>
      <c r="F15" s="131"/>
    </row>
    <row r="16" spans="1:6" ht="18.75">
      <c r="A16" s="123"/>
      <c r="B16" s="124"/>
      <c r="C16" s="125"/>
      <c r="D16" s="126"/>
      <c r="E16" s="126"/>
      <c r="F16" s="126"/>
    </row>
    <row r="17" spans="1:6" ht="18.75">
      <c r="A17" s="123"/>
      <c r="B17" s="124"/>
      <c r="C17" s="125"/>
      <c r="D17" s="126"/>
      <c r="E17" s="126"/>
      <c r="F17" s="126"/>
    </row>
    <row r="18" spans="1:11" s="44" customFormat="1" ht="18.75">
      <c r="A18" s="163" t="s">
        <v>398</v>
      </c>
      <c r="B18" s="43"/>
      <c r="C18" s="127"/>
      <c r="D18" s="127"/>
      <c r="E18" s="255" t="s">
        <v>419</v>
      </c>
      <c r="F18" s="255"/>
      <c r="G18" s="6"/>
      <c r="H18" s="6"/>
      <c r="I18" s="6"/>
      <c r="J18" s="6"/>
      <c r="K18" s="9"/>
    </row>
    <row r="19" spans="1:11" s="64" customFormat="1" ht="6.75" customHeight="1">
      <c r="A19" s="164" t="s">
        <v>396</v>
      </c>
      <c r="B19" s="164"/>
      <c r="C19" s="61" t="s">
        <v>394</v>
      </c>
      <c r="D19" s="61"/>
      <c r="E19" s="61" t="s">
        <v>355</v>
      </c>
      <c r="F19" s="165"/>
      <c r="H19" s="63"/>
      <c r="I19" s="65"/>
      <c r="J19" s="65"/>
      <c r="K19" s="66"/>
    </row>
    <row r="20" spans="1:10" s="44" customFormat="1" ht="18.75">
      <c r="A20" s="166" t="s">
        <v>397</v>
      </c>
      <c r="B20" s="145"/>
      <c r="C20" s="62" t="s">
        <v>224</v>
      </c>
      <c r="D20" s="163"/>
      <c r="E20" s="62" t="s">
        <v>395</v>
      </c>
      <c r="F20" s="145"/>
      <c r="H20" s="41"/>
      <c r="I20" s="41"/>
      <c r="J20" s="41"/>
    </row>
    <row r="21" spans="1:6" ht="18">
      <c r="A21" s="132"/>
      <c r="B21" s="133"/>
      <c r="C21" s="114"/>
      <c r="D21" s="114"/>
      <c r="E21" s="114"/>
      <c r="F21" s="114"/>
    </row>
    <row r="22" spans="1:6" ht="18">
      <c r="A22" s="132"/>
      <c r="B22" s="133"/>
      <c r="C22" s="114"/>
      <c r="D22" s="114"/>
      <c r="E22" s="114"/>
      <c r="F22" s="114"/>
    </row>
    <row r="23" spans="1:6" ht="18">
      <c r="A23" s="132"/>
      <c r="B23" s="133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10">
    <mergeCell ref="E18:F18"/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3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400</v>
      </c>
    </row>
    <row r="2" spans="1:5" ht="18.75">
      <c r="A2" s="69"/>
      <c r="B2" s="47"/>
      <c r="C2" s="69"/>
      <c r="D2" s="69"/>
      <c r="E2" s="71" t="s">
        <v>84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36" t="s">
        <v>85</v>
      </c>
      <c r="B4" s="236"/>
      <c r="C4" s="236"/>
      <c r="D4" s="236"/>
      <c r="E4" s="236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269</v>
      </c>
      <c r="B6" s="81" t="s">
        <v>165</v>
      </c>
      <c r="C6" s="81" t="s">
        <v>147</v>
      </c>
      <c r="D6" s="81" t="s">
        <v>334</v>
      </c>
      <c r="E6" s="81" t="s">
        <v>86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336</v>
      </c>
      <c r="B8" s="134" t="s">
        <v>279</v>
      </c>
      <c r="C8" s="136"/>
      <c r="D8" s="136"/>
      <c r="E8" s="137" t="s">
        <v>280</v>
      </c>
    </row>
    <row r="9" spans="1:5" s="30" customFormat="1" ht="112.5" customHeight="1">
      <c r="A9" s="83" t="s">
        <v>361</v>
      </c>
      <c r="B9" s="134" t="s">
        <v>162</v>
      </c>
      <c r="C9" s="136"/>
      <c r="D9" s="136"/>
      <c r="E9" s="137" t="s">
        <v>281</v>
      </c>
    </row>
    <row r="10" spans="1:5" s="30" customFormat="1" ht="73.5" customHeight="1">
      <c r="A10" s="83" t="s">
        <v>335</v>
      </c>
      <c r="B10" s="134" t="s">
        <v>282</v>
      </c>
      <c r="C10" s="136"/>
      <c r="D10" s="136"/>
      <c r="E10" s="137" t="s">
        <v>283</v>
      </c>
    </row>
    <row r="11" spans="1:5" s="30" customFormat="1" ht="110.25" customHeight="1">
      <c r="A11" s="83" t="s">
        <v>284</v>
      </c>
      <c r="B11" s="134" t="s">
        <v>163</v>
      </c>
      <c r="C11" s="136"/>
      <c r="D11" s="136"/>
      <c r="E11" s="137" t="s">
        <v>285</v>
      </c>
    </row>
    <row r="12" spans="1:5" s="30" customFormat="1" ht="114" customHeight="1">
      <c r="A12" s="83" t="s">
        <v>362</v>
      </c>
      <c r="B12" s="134" t="s">
        <v>163</v>
      </c>
      <c r="C12" s="136"/>
      <c r="D12" s="136"/>
      <c r="E12" s="137" t="s">
        <v>286</v>
      </c>
    </row>
    <row r="13" spans="1:5" ht="117" customHeight="1">
      <c r="A13" s="83" t="s">
        <v>337</v>
      </c>
      <c r="B13" s="134" t="s">
        <v>164</v>
      </c>
      <c r="C13" s="136"/>
      <c r="D13" s="136"/>
      <c r="E13" s="137" t="s">
        <v>287</v>
      </c>
    </row>
    <row r="14" spans="1:5" ht="148.5" customHeight="1">
      <c r="A14" s="83" t="s">
        <v>363</v>
      </c>
      <c r="B14" s="134" t="s">
        <v>288</v>
      </c>
      <c r="C14" s="136"/>
      <c r="D14" s="136"/>
      <c r="E14" s="137" t="s">
        <v>289</v>
      </c>
    </row>
    <row r="15" spans="1:5" ht="90.75" customHeight="1">
      <c r="A15" s="83" t="s">
        <v>333</v>
      </c>
      <c r="B15" s="138" t="s">
        <v>388</v>
      </c>
      <c r="C15" s="136"/>
      <c r="D15" s="136"/>
      <c r="E15" s="137" t="s">
        <v>290</v>
      </c>
    </row>
    <row r="16" spans="1:5" ht="74.25" customHeight="1">
      <c r="A16" s="83" t="s">
        <v>364</v>
      </c>
      <c r="B16" s="134" t="s">
        <v>291</v>
      </c>
      <c r="C16" s="139"/>
      <c r="D16" s="139"/>
      <c r="E16" s="137" t="s">
        <v>292</v>
      </c>
    </row>
    <row r="17" spans="1:5" ht="26.25" customHeight="1">
      <c r="A17" s="96"/>
      <c r="B17" s="140"/>
      <c r="C17" s="141"/>
      <c r="D17" s="141"/>
      <c r="E17" s="142"/>
    </row>
    <row r="18" spans="1:11" s="44" customFormat="1" ht="18.75">
      <c r="A18" s="49" t="s">
        <v>354</v>
      </c>
      <c r="B18" s="43"/>
      <c r="C18" s="127"/>
      <c r="D18" s="127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355</v>
      </c>
      <c r="B19" s="53"/>
      <c r="C19" s="54" t="s">
        <v>356</v>
      </c>
      <c r="D19" s="54"/>
      <c r="E19" s="61" t="s">
        <v>359</v>
      </c>
      <c r="H19" s="63"/>
      <c r="I19" s="65"/>
      <c r="J19" s="65"/>
      <c r="K19" s="66"/>
    </row>
    <row r="20" spans="1:10" s="44" customFormat="1" ht="18.75">
      <c r="A20" s="59" t="s">
        <v>357</v>
      </c>
      <c r="B20" s="109"/>
      <c r="C20" s="60" t="s">
        <v>224</v>
      </c>
      <c r="D20" s="43"/>
      <c r="E20" s="62" t="s">
        <v>358</v>
      </c>
      <c r="H20" s="41"/>
      <c r="I20" s="41"/>
      <c r="J20" s="41"/>
    </row>
    <row r="21" spans="1:5" ht="18.75">
      <c r="A21" s="69"/>
      <c r="B21" s="69"/>
      <c r="C21" s="143"/>
      <c r="D21" s="143"/>
      <c r="E21" s="143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9">
      <selection activeCell="C24" sqref="C24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625" style="36" customWidth="1"/>
    <col min="5" max="5" width="13.125" style="36" customWidth="1"/>
    <col min="6" max="6" width="15.125" style="36" customWidth="1"/>
    <col min="7" max="16384" width="9.125" style="36" customWidth="1"/>
  </cols>
  <sheetData>
    <row r="1" spans="1:6" ht="14.25" customHeight="1">
      <c r="A1" s="43"/>
      <c r="B1" s="43"/>
      <c r="C1" s="43"/>
      <c r="D1" s="263" t="s">
        <v>400</v>
      </c>
      <c r="E1" s="263"/>
      <c r="F1" s="263"/>
    </row>
    <row r="2" spans="1:6" ht="13.5" customHeight="1">
      <c r="A2" s="43"/>
      <c r="B2" s="43"/>
      <c r="C2" s="43"/>
      <c r="D2" s="263" t="s">
        <v>348</v>
      </c>
      <c r="E2" s="263"/>
      <c r="F2" s="263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36" t="s">
        <v>87</v>
      </c>
      <c r="B4" s="236"/>
      <c r="C4" s="236"/>
      <c r="D4" s="236"/>
      <c r="E4" s="236"/>
      <c r="F4" s="236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269</v>
      </c>
      <c r="B6" s="81" t="s">
        <v>25</v>
      </c>
      <c r="C6" s="81" t="s">
        <v>137</v>
      </c>
      <c r="D6" s="81" t="s">
        <v>138</v>
      </c>
      <c r="E6" s="81" t="s">
        <v>270</v>
      </c>
      <c r="F6" s="81" t="s">
        <v>271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309</v>
      </c>
      <c r="B8" s="90" t="s">
        <v>20</v>
      </c>
      <c r="C8" s="94">
        <f>SUM(C9:C13)</f>
        <v>519</v>
      </c>
      <c r="D8" s="94">
        <f>SUM(D9:D13)</f>
        <v>642</v>
      </c>
      <c r="E8" s="94">
        <f>D8-C8</f>
        <v>123</v>
      </c>
      <c r="F8" s="94">
        <f>D8/C8*100</f>
        <v>123.69942196531791</v>
      </c>
    </row>
    <row r="9" spans="1:6" ht="34.5" customHeight="1">
      <c r="A9" s="83" t="s">
        <v>219</v>
      </c>
      <c r="B9" s="84" t="s">
        <v>21</v>
      </c>
      <c r="C9" s="93">
        <v>510</v>
      </c>
      <c r="D9" s="170">
        <v>630</v>
      </c>
      <c r="E9" s="93">
        <f aca="true" t="shared" si="0" ref="E9:E40">D9-C9</f>
        <v>120</v>
      </c>
      <c r="F9" s="93">
        <f aca="true" t="shared" si="1" ref="F9:F36">D9/C9*100</f>
        <v>123.52941176470588</v>
      </c>
    </row>
    <row r="10" spans="1:6" ht="16.5" customHeight="1">
      <c r="A10" s="83" t="s">
        <v>88</v>
      </c>
      <c r="B10" s="84" t="s">
        <v>22</v>
      </c>
      <c r="C10" s="93"/>
      <c r="D10" s="170"/>
      <c r="E10" s="93">
        <f t="shared" si="0"/>
        <v>0</v>
      </c>
      <c r="F10" s="93" t="e">
        <f t="shared" si="1"/>
        <v>#DIV/0!</v>
      </c>
    </row>
    <row r="11" spans="1:6" ht="24" customHeight="1">
      <c r="A11" s="83" t="s">
        <v>89</v>
      </c>
      <c r="B11" s="84" t="s">
        <v>23</v>
      </c>
      <c r="C11" s="93"/>
      <c r="D11" s="170"/>
      <c r="E11" s="93">
        <f t="shared" si="0"/>
        <v>0</v>
      </c>
      <c r="F11" s="93" t="e">
        <f t="shared" si="1"/>
        <v>#DIV/0!</v>
      </c>
    </row>
    <row r="12" spans="1:6" ht="15.75" customHeight="1">
      <c r="A12" s="83" t="s">
        <v>90</v>
      </c>
      <c r="B12" s="84" t="s">
        <v>35</v>
      </c>
      <c r="C12" s="93"/>
      <c r="D12" s="170"/>
      <c r="E12" s="93">
        <f t="shared" si="0"/>
        <v>0</v>
      </c>
      <c r="F12" s="93" t="e">
        <f t="shared" si="1"/>
        <v>#DIV/0!</v>
      </c>
    </row>
    <row r="13" spans="1:6" ht="18" customHeight="1">
      <c r="A13" s="83" t="s">
        <v>389</v>
      </c>
      <c r="B13" s="84" t="s">
        <v>36</v>
      </c>
      <c r="C13" s="93">
        <v>9</v>
      </c>
      <c r="D13" s="170">
        <v>12</v>
      </c>
      <c r="E13" s="93">
        <f t="shared" si="0"/>
        <v>3</v>
      </c>
      <c r="F13" s="93">
        <f t="shared" si="1"/>
        <v>133.33333333333331</v>
      </c>
    </row>
    <row r="14" spans="1:6" s="38" customFormat="1" ht="36" customHeight="1">
      <c r="A14" s="87" t="s">
        <v>128</v>
      </c>
      <c r="B14" s="90" t="s">
        <v>37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 t="e">
        <f t="shared" si="1"/>
        <v>#DIV/0!</v>
      </c>
    </row>
    <row r="15" spans="1:6" ht="24" customHeight="1">
      <c r="A15" s="83" t="s">
        <v>91</v>
      </c>
      <c r="B15" s="84" t="s">
        <v>38</v>
      </c>
      <c r="C15" s="93"/>
      <c r="D15" s="170"/>
      <c r="E15" s="93">
        <f t="shared" si="0"/>
        <v>0</v>
      </c>
      <c r="F15" s="93" t="e">
        <f t="shared" si="1"/>
        <v>#DIV/0!</v>
      </c>
    </row>
    <row r="16" spans="1:6" ht="36.75" customHeight="1">
      <c r="A16" s="83" t="s">
        <v>92</v>
      </c>
      <c r="B16" s="84" t="s">
        <v>39</v>
      </c>
      <c r="C16" s="93"/>
      <c r="D16" s="170"/>
      <c r="E16" s="93">
        <f t="shared" si="0"/>
        <v>0</v>
      </c>
      <c r="F16" s="93" t="e">
        <f t="shared" si="1"/>
        <v>#DIV/0!</v>
      </c>
    </row>
    <row r="17" spans="1:6" ht="33.75" customHeight="1">
      <c r="A17" s="83" t="s">
        <v>129</v>
      </c>
      <c r="B17" s="84" t="s">
        <v>8</v>
      </c>
      <c r="C17" s="93"/>
      <c r="D17" s="170"/>
      <c r="E17" s="93">
        <f t="shared" si="0"/>
        <v>0</v>
      </c>
      <c r="F17" s="93" t="e">
        <f t="shared" si="1"/>
        <v>#DIV/0!</v>
      </c>
    </row>
    <row r="18" spans="1:6" ht="18" customHeight="1">
      <c r="A18" s="83" t="s">
        <v>389</v>
      </c>
      <c r="B18" s="84" t="s">
        <v>26</v>
      </c>
      <c r="C18" s="93"/>
      <c r="D18" s="170"/>
      <c r="E18" s="93">
        <f t="shared" si="0"/>
        <v>0</v>
      </c>
      <c r="F18" s="93" t="e">
        <f t="shared" si="1"/>
        <v>#DIV/0!</v>
      </c>
    </row>
    <row r="19" spans="1:6" s="38" customFormat="1" ht="35.25" customHeight="1">
      <c r="A19" s="87" t="s">
        <v>130</v>
      </c>
      <c r="B19" s="90" t="s">
        <v>27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 t="e">
        <f t="shared" si="1"/>
        <v>#DIV/0!</v>
      </c>
    </row>
    <row r="20" spans="1:6" ht="24" customHeight="1">
      <c r="A20" s="83" t="s">
        <v>93</v>
      </c>
      <c r="B20" s="84" t="s">
        <v>28</v>
      </c>
      <c r="C20" s="93"/>
      <c r="D20" s="170"/>
      <c r="E20" s="93">
        <f t="shared" si="0"/>
        <v>0</v>
      </c>
      <c r="F20" s="93" t="e">
        <f t="shared" si="1"/>
        <v>#DIV/0!</v>
      </c>
    </row>
    <row r="21" spans="1:6" ht="19.5" customHeight="1">
      <c r="A21" s="83" t="s">
        <v>389</v>
      </c>
      <c r="B21" s="84" t="s">
        <v>29</v>
      </c>
      <c r="C21" s="93"/>
      <c r="D21" s="170"/>
      <c r="E21" s="93">
        <f t="shared" si="0"/>
        <v>0</v>
      </c>
      <c r="F21" s="93" t="e">
        <f t="shared" si="1"/>
        <v>#DIV/0!</v>
      </c>
    </row>
    <row r="22" spans="1:6" s="38" customFormat="1" ht="37.5">
      <c r="A22" s="87" t="s">
        <v>131</v>
      </c>
      <c r="B22" s="90" t="s">
        <v>30</v>
      </c>
      <c r="C22" s="94">
        <f>SUM(C23:C26)+C27</f>
        <v>538</v>
      </c>
      <c r="D22" s="94">
        <f>SUM(D23:D26)+D27</f>
        <v>503</v>
      </c>
      <c r="E22" s="94">
        <f t="shared" si="0"/>
        <v>-35</v>
      </c>
      <c r="F22" s="94">
        <f t="shared" si="1"/>
        <v>93.49442379182156</v>
      </c>
    </row>
    <row r="23" spans="1:6" ht="38.25" customHeight="1">
      <c r="A23" s="83" t="s">
        <v>225</v>
      </c>
      <c r="B23" s="84" t="s">
        <v>32</v>
      </c>
      <c r="C23" s="93">
        <v>11</v>
      </c>
      <c r="D23" s="170">
        <v>16</v>
      </c>
      <c r="E23" s="93">
        <f t="shared" si="0"/>
        <v>5</v>
      </c>
      <c r="F23" s="93">
        <f t="shared" si="1"/>
        <v>145.45454545454547</v>
      </c>
    </row>
    <row r="24" spans="1:6" ht="21" customHeight="1">
      <c r="A24" s="83" t="s">
        <v>94</v>
      </c>
      <c r="B24" s="84" t="s">
        <v>44</v>
      </c>
      <c r="C24" s="93">
        <v>442</v>
      </c>
      <c r="D24" s="170">
        <v>399</v>
      </c>
      <c r="E24" s="93">
        <f t="shared" si="0"/>
        <v>-43</v>
      </c>
      <c r="F24" s="93">
        <f t="shared" si="1"/>
        <v>90.27149321266968</v>
      </c>
    </row>
    <row r="25" spans="1:6" ht="21.75" customHeight="1">
      <c r="A25" s="83" t="s">
        <v>95</v>
      </c>
      <c r="B25" s="84" t="s">
        <v>45</v>
      </c>
      <c r="C25" s="93"/>
      <c r="D25" s="170"/>
      <c r="E25" s="93">
        <f t="shared" si="0"/>
        <v>0</v>
      </c>
      <c r="F25" s="93" t="e">
        <f t="shared" si="1"/>
        <v>#DIV/0!</v>
      </c>
    </row>
    <row r="26" spans="1:6" ht="22.5" customHeight="1">
      <c r="A26" s="83" t="s">
        <v>390</v>
      </c>
      <c r="B26" s="84" t="s">
        <v>46</v>
      </c>
      <c r="C26" s="93">
        <v>85</v>
      </c>
      <c r="D26" s="170">
        <v>88</v>
      </c>
      <c r="E26" s="93">
        <f t="shared" si="0"/>
        <v>3</v>
      </c>
      <c r="F26" s="93">
        <f t="shared" si="1"/>
        <v>103.5294117647059</v>
      </c>
    </row>
    <row r="27" spans="1:6" ht="18" customHeight="1">
      <c r="A27" s="83" t="s">
        <v>383</v>
      </c>
      <c r="B27" s="84" t="s">
        <v>9</v>
      </c>
      <c r="C27" s="93"/>
      <c r="D27" s="170"/>
      <c r="E27" s="93">
        <f t="shared" si="0"/>
        <v>0</v>
      </c>
      <c r="F27" s="93" t="e">
        <f t="shared" si="1"/>
        <v>#DIV/0!</v>
      </c>
    </row>
    <row r="28" spans="1:6" s="38" customFormat="1" ht="37.5">
      <c r="A28" s="87" t="s">
        <v>132</v>
      </c>
      <c r="B28" s="90" t="s">
        <v>11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4" t="e">
        <f t="shared" si="1"/>
        <v>#DIV/0!</v>
      </c>
    </row>
    <row r="29" spans="1:6" ht="20.25" customHeight="1">
      <c r="A29" s="83" t="s">
        <v>96</v>
      </c>
      <c r="B29" s="84" t="s">
        <v>12</v>
      </c>
      <c r="C29" s="93"/>
      <c r="D29" s="170"/>
      <c r="E29" s="93">
        <f t="shared" si="0"/>
        <v>0</v>
      </c>
      <c r="F29" s="93" t="e">
        <f t="shared" si="1"/>
        <v>#DIV/0!</v>
      </c>
    </row>
    <row r="30" spans="1:6" ht="19.5" customHeight="1">
      <c r="A30" s="83" t="s">
        <v>220</v>
      </c>
      <c r="B30" s="84" t="s">
        <v>13</v>
      </c>
      <c r="C30" s="93"/>
      <c r="D30" s="170"/>
      <c r="E30" s="93">
        <f t="shared" si="0"/>
        <v>0</v>
      </c>
      <c r="F30" s="93" t="e">
        <f t="shared" si="1"/>
        <v>#DIV/0!</v>
      </c>
    </row>
    <row r="31" spans="1:6" ht="20.25" customHeight="1">
      <c r="A31" s="83" t="s">
        <v>97</v>
      </c>
      <c r="B31" s="84" t="s">
        <v>14</v>
      </c>
      <c r="C31" s="93"/>
      <c r="D31" s="170"/>
      <c r="E31" s="93">
        <f t="shared" si="0"/>
        <v>0</v>
      </c>
      <c r="F31" s="93" t="e">
        <f t="shared" si="1"/>
        <v>#DIV/0!</v>
      </c>
    </row>
    <row r="32" spans="1:6" ht="20.25" customHeight="1">
      <c r="A32" s="83" t="s">
        <v>133</v>
      </c>
      <c r="B32" s="84" t="s">
        <v>15</v>
      </c>
      <c r="C32" s="93"/>
      <c r="D32" s="170"/>
      <c r="E32" s="93">
        <f t="shared" si="0"/>
        <v>0</v>
      </c>
      <c r="F32" s="93" t="e">
        <f t="shared" si="1"/>
        <v>#DIV/0!</v>
      </c>
    </row>
    <row r="33" spans="1:6" ht="18" customHeight="1">
      <c r="A33" s="83" t="s">
        <v>383</v>
      </c>
      <c r="B33" s="84" t="s">
        <v>16</v>
      </c>
      <c r="C33" s="93"/>
      <c r="D33" s="170"/>
      <c r="E33" s="93">
        <f t="shared" si="0"/>
        <v>0</v>
      </c>
      <c r="F33" s="93" t="e">
        <f t="shared" si="1"/>
        <v>#DIV/0!</v>
      </c>
    </row>
    <row r="34" spans="1:6" s="38" customFormat="1" ht="37.5">
      <c r="A34" s="87" t="s">
        <v>134</v>
      </c>
      <c r="B34" s="90" t="s">
        <v>17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 t="e">
        <f t="shared" si="1"/>
        <v>#DIV/0!</v>
      </c>
    </row>
    <row r="35" spans="1:6" ht="17.25" customHeight="1">
      <c r="A35" s="83" t="s">
        <v>98</v>
      </c>
      <c r="B35" s="84" t="s">
        <v>18</v>
      </c>
      <c r="C35" s="93"/>
      <c r="D35" s="170"/>
      <c r="E35" s="93">
        <f t="shared" si="0"/>
        <v>0</v>
      </c>
      <c r="F35" s="93" t="e">
        <f t="shared" si="1"/>
        <v>#DIV/0!</v>
      </c>
    </row>
    <row r="36" spans="1:6" ht="25.5" customHeight="1">
      <c r="A36" s="83" t="s">
        <v>135</v>
      </c>
      <c r="B36" s="84" t="s">
        <v>19</v>
      </c>
      <c r="C36" s="93"/>
      <c r="D36" s="170"/>
      <c r="E36" s="93">
        <f t="shared" si="0"/>
        <v>0</v>
      </c>
      <c r="F36" s="93" t="e">
        <f t="shared" si="1"/>
        <v>#DIV/0!</v>
      </c>
    </row>
    <row r="37" spans="1:6" s="38" customFormat="1" ht="18" customHeight="1">
      <c r="A37" s="87" t="s">
        <v>99</v>
      </c>
      <c r="B37" s="92"/>
      <c r="C37" s="91"/>
      <c r="D37" s="91"/>
      <c r="E37" s="91"/>
      <c r="F37" s="91"/>
    </row>
    <row r="38" spans="1:6" s="38" customFormat="1" ht="18" customHeight="1">
      <c r="A38" s="87" t="s">
        <v>100</v>
      </c>
      <c r="B38" s="90" t="s">
        <v>10</v>
      </c>
      <c r="C38" s="94">
        <v>571</v>
      </c>
      <c r="D38" s="171">
        <v>571</v>
      </c>
      <c r="E38" s="94">
        <f t="shared" si="0"/>
        <v>0</v>
      </c>
      <c r="F38" s="94">
        <f>D38/C38*100</f>
        <v>100</v>
      </c>
    </row>
    <row r="39" spans="1:6" s="38" customFormat="1" ht="18" customHeight="1">
      <c r="A39" s="87" t="s">
        <v>136</v>
      </c>
      <c r="B39" s="90" t="s">
        <v>57</v>
      </c>
      <c r="C39" s="94">
        <f>C38+C8+C14+C19-C22-C28-C34</f>
        <v>552</v>
      </c>
      <c r="D39" s="94">
        <f>D38+D8+D14+D19-D22-D28-D34</f>
        <v>710</v>
      </c>
      <c r="E39" s="94">
        <f t="shared" si="0"/>
        <v>158</v>
      </c>
      <c r="F39" s="94">
        <f>D39/C39*100</f>
        <v>128.6231884057971</v>
      </c>
    </row>
    <row r="40" spans="1:6" s="38" customFormat="1" ht="18" customHeight="1">
      <c r="A40" s="87" t="s">
        <v>101</v>
      </c>
      <c r="B40" s="90" t="s">
        <v>58</v>
      </c>
      <c r="C40" s="94">
        <f>C39-C38</f>
        <v>-19</v>
      </c>
      <c r="D40" s="94">
        <f>D39-D38</f>
        <v>139</v>
      </c>
      <c r="E40" s="94">
        <f t="shared" si="0"/>
        <v>158</v>
      </c>
      <c r="F40" s="94">
        <f>D40/C40*100</f>
        <v>-731.578947368421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354</v>
      </c>
      <c r="B42" s="43"/>
      <c r="C42" s="127"/>
      <c r="D42" s="127"/>
      <c r="E42" s="255" t="s">
        <v>419</v>
      </c>
      <c r="F42" s="255"/>
      <c r="G42" s="6"/>
      <c r="H42" s="6"/>
      <c r="I42" s="6"/>
      <c r="J42" s="6"/>
      <c r="K42" s="9"/>
    </row>
    <row r="43" spans="1:11" s="64" customFormat="1" ht="6.75" customHeight="1">
      <c r="A43" s="53" t="s">
        <v>355</v>
      </c>
      <c r="B43" s="53"/>
      <c r="C43" s="54" t="s">
        <v>356</v>
      </c>
      <c r="D43" s="54"/>
      <c r="E43" s="61" t="s">
        <v>359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357</v>
      </c>
      <c r="B44" s="109"/>
      <c r="C44" s="60" t="s">
        <v>224</v>
      </c>
      <c r="D44" s="43"/>
      <c r="E44" s="62" t="s">
        <v>358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4">
    <mergeCell ref="A4:F4"/>
    <mergeCell ref="D1:F1"/>
    <mergeCell ref="D2:F2"/>
    <mergeCell ref="E42:F4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22 C11:C12 B8:B40 C17:C21 D40 D11:D12 D29:D37 D25 D14:D21 E28:E40 E24:E26 C14:C15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28">
      <selection activeCell="A13" sqref="A13:I13"/>
    </sheetView>
  </sheetViews>
  <sheetFormatPr defaultColWidth="9.00390625" defaultRowHeight="15" customHeight="1"/>
  <cols>
    <col min="1" max="1" width="36.75390625" style="8" customWidth="1"/>
    <col min="2" max="2" width="12.125" style="8" customWidth="1"/>
    <col min="3" max="3" width="11.625" style="8" customWidth="1"/>
    <col min="4" max="4" width="11.875" style="8" customWidth="1"/>
    <col min="5" max="5" width="14.00390625" style="8" customWidth="1"/>
    <col min="6" max="6" width="12.125" style="8" customWidth="1"/>
    <col min="7" max="7" width="14.00390625" style="8" customWidth="1"/>
    <col min="8" max="8" width="2.125" style="8" hidden="1" customWidth="1"/>
    <col min="9" max="9" width="16.00390625" style="8" customWidth="1"/>
    <col min="10" max="16384" width="9.125" style="8" customWidth="1"/>
  </cols>
  <sheetData>
    <row r="1" spans="1:9" ht="12.75" customHeight="1">
      <c r="A1" s="44"/>
      <c r="B1" s="44"/>
      <c r="C1" s="44"/>
      <c r="D1" s="44"/>
      <c r="E1" s="44"/>
      <c r="F1" s="294" t="s">
        <v>400</v>
      </c>
      <c r="G1" s="294"/>
      <c r="H1" s="294"/>
      <c r="I1" s="294"/>
    </row>
    <row r="2" spans="1:9" ht="15" customHeight="1">
      <c r="A2" s="44"/>
      <c r="B2" s="44"/>
      <c r="C2" s="44"/>
      <c r="D2" s="44"/>
      <c r="E2" s="44"/>
      <c r="F2" s="44"/>
      <c r="G2" s="294" t="s">
        <v>351</v>
      </c>
      <c r="H2" s="294"/>
      <c r="I2" s="294"/>
    </row>
    <row r="3" spans="1:9" ht="12" customHeight="1">
      <c r="A3" s="44"/>
      <c r="B3" s="44"/>
      <c r="C3" s="44"/>
      <c r="D3" s="44"/>
      <c r="E3" s="44"/>
      <c r="F3" s="44"/>
      <c r="G3" s="44"/>
      <c r="H3" s="44"/>
      <c r="I3" s="188"/>
    </row>
    <row r="4" spans="1:9" ht="15" customHeight="1">
      <c r="A4" s="287" t="s">
        <v>185</v>
      </c>
      <c r="B4" s="287"/>
      <c r="C4" s="287"/>
      <c r="D4" s="287"/>
      <c r="E4" s="287"/>
      <c r="F4" s="287"/>
      <c r="G4" s="287"/>
      <c r="H4" s="287"/>
      <c r="I4" s="287"/>
    </row>
    <row r="5" spans="1:9" ht="18.75" customHeight="1">
      <c r="A5" s="287" t="s">
        <v>439</v>
      </c>
      <c r="B5" s="287"/>
      <c r="C5" s="287"/>
      <c r="D5" s="287"/>
      <c r="E5" s="287"/>
      <c r="F5" s="287"/>
      <c r="G5" s="287"/>
      <c r="H5" s="287"/>
      <c r="I5" s="287"/>
    </row>
    <row r="6" spans="1:9" ht="18" customHeight="1">
      <c r="A6" s="288" t="s">
        <v>414</v>
      </c>
      <c r="B6" s="288"/>
      <c r="C6" s="288"/>
      <c r="D6" s="288"/>
      <c r="E6" s="288"/>
      <c r="F6" s="288"/>
      <c r="G6" s="288"/>
      <c r="H6" s="288"/>
      <c r="I6" s="288"/>
    </row>
    <row r="7" spans="1:9" ht="15" customHeight="1">
      <c r="A7" s="289" t="s">
        <v>144</v>
      </c>
      <c r="B7" s="289"/>
      <c r="C7" s="289"/>
      <c r="D7" s="289"/>
      <c r="E7" s="289"/>
      <c r="F7" s="289"/>
      <c r="G7" s="289"/>
      <c r="H7" s="289"/>
      <c r="I7" s="289"/>
    </row>
    <row r="8" spans="1:9" ht="10.5" customHeight="1">
      <c r="A8" s="189"/>
      <c r="B8" s="189"/>
      <c r="C8" s="189"/>
      <c r="D8" s="189"/>
      <c r="E8" s="189"/>
      <c r="F8" s="189"/>
      <c r="G8" s="189"/>
      <c r="H8" s="189"/>
      <c r="I8" s="189"/>
    </row>
    <row r="9" spans="1:9" ht="15" customHeight="1">
      <c r="A9" s="297" t="s">
        <v>327</v>
      </c>
      <c r="B9" s="297"/>
      <c r="C9" s="297"/>
      <c r="D9" s="297"/>
      <c r="E9" s="297"/>
      <c r="F9" s="297"/>
      <c r="G9" s="297"/>
      <c r="H9" s="297"/>
      <c r="I9" s="297"/>
    </row>
    <row r="10" spans="1:9" ht="9.75" customHeight="1">
      <c r="A10" s="190"/>
      <c r="B10" s="190"/>
      <c r="C10" s="190"/>
      <c r="D10" s="190"/>
      <c r="E10" s="190"/>
      <c r="F10" s="190"/>
      <c r="G10" s="190"/>
      <c r="H10" s="190"/>
      <c r="I10" s="190"/>
    </row>
    <row r="11" spans="1:9" ht="18.75" customHeight="1">
      <c r="A11" s="298" t="s">
        <v>293</v>
      </c>
      <c r="B11" s="298"/>
      <c r="C11" s="298"/>
      <c r="D11" s="298"/>
      <c r="E11" s="298"/>
      <c r="F11" s="298"/>
      <c r="G11" s="298"/>
      <c r="H11" s="298"/>
      <c r="I11" s="298"/>
    </row>
    <row r="12" spans="1:9" ht="18" customHeight="1">
      <c r="A12" s="291" t="s">
        <v>440</v>
      </c>
      <c r="B12" s="291"/>
      <c r="C12" s="291"/>
      <c r="D12" s="291"/>
      <c r="E12" s="291"/>
      <c r="F12" s="291"/>
      <c r="G12" s="291"/>
      <c r="H12" s="291"/>
      <c r="I12" s="291"/>
    </row>
    <row r="13" spans="1:9" ht="16.5" customHeight="1">
      <c r="A13" s="290" t="s">
        <v>441</v>
      </c>
      <c r="B13" s="290"/>
      <c r="C13" s="290"/>
      <c r="D13" s="290"/>
      <c r="E13" s="290"/>
      <c r="F13" s="290"/>
      <c r="G13" s="290"/>
      <c r="H13" s="290"/>
      <c r="I13" s="290"/>
    </row>
    <row r="14" spans="1:9" ht="89.25" customHeight="1">
      <c r="A14" s="290" t="s">
        <v>418</v>
      </c>
      <c r="B14" s="290"/>
      <c r="C14" s="290"/>
      <c r="D14" s="290"/>
      <c r="E14" s="290"/>
      <c r="F14" s="290"/>
      <c r="G14" s="290"/>
      <c r="H14" s="290"/>
      <c r="I14" s="290"/>
    </row>
    <row r="15" spans="1:9" ht="19.5" customHeight="1">
      <c r="A15" s="191"/>
      <c r="B15" s="191"/>
      <c r="C15" s="191"/>
      <c r="D15" s="191"/>
      <c r="E15" s="191"/>
      <c r="F15" s="191"/>
      <c r="G15" s="191"/>
      <c r="H15" s="191"/>
      <c r="I15" s="191"/>
    </row>
    <row r="16" spans="1:9" ht="20.25" customHeight="1">
      <c r="A16" s="292" t="s">
        <v>328</v>
      </c>
      <c r="B16" s="292"/>
      <c r="C16" s="292"/>
      <c r="D16" s="292"/>
      <c r="E16" s="292"/>
      <c r="F16" s="292"/>
      <c r="G16" s="292"/>
      <c r="H16" s="292"/>
      <c r="I16" s="292"/>
    </row>
    <row r="17" spans="1:9" ht="13.5" customHeight="1">
      <c r="A17" s="192"/>
      <c r="B17" s="192"/>
      <c r="C17" s="192"/>
      <c r="D17" s="192"/>
      <c r="E17" s="192"/>
      <c r="F17" s="192"/>
      <c r="G17" s="192"/>
      <c r="H17" s="192"/>
      <c r="I17" s="192"/>
    </row>
    <row r="18" spans="1:9" ht="15" customHeight="1">
      <c r="A18" s="293" t="s">
        <v>403</v>
      </c>
      <c r="B18" s="293"/>
      <c r="C18" s="293"/>
      <c r="D18" s="293"/>
      <c r="E18" s="293"/>
      <c r="F18" s="293"/>
      <c r="G18" s="293"/>
      <c r="H18" s="293"/>
      <c r="I18" s="293"/>
    </row>
    <row r="19" spans="1:9" ht="15" customHeight="1">
      <c r="A19" s="44"/>
      <c r="B19" s="193"/>
      <c r="C19" s="44"/>
      <c r="D19" s="44"/>
      <c r="E19" s="44"/>
      <c r="F19" s="44"/>
      <c r="G19" s="44"/>
      <c r="H19" s="44"/>
      <c r="I19" s="44"/>
    </row>
    <row r="20" spans="1:9" ht="15" customHeight="1">
      <c r="A20" s="185" t="s">
        <v>404</v>
      </c>
      <c r="B20" s="265" t="s">
        <v>145</v>
      </c>
      <c r="C20" s="266"/>
      <c r="D20" s="267"/>
      <c r="E20" s="265" t="s">
        <v>405</v>
      </c>
      <c r="F20" s="266"/>
      <c r="G20" s="266"/>
      <c r="H20" s="266"/>
      <c r="I20" s="267"/>
    </row>
    <row r="21" spans="1:9" ht="15" customHeight="1">
      <c r="A21" s="185">
        <v>1</v>
      </c>
      <c r="B21" s="265">
        <v>2</v>
      </c>
      <c r="C21" s="266"/>
      <c r="D21" s="266"/>
      <c r="E21" s="265">
        <v>3</v>
      </c>
      <c r="F21" s="266"/>
      <c r="G21" s="266"/>
      <c r="H21" s="266"/>
      <c r="I21" s="267"/>
    </row>
    <row r="22" spans="1:9" ht="15" customHeight="1">
      <c r="A22" s="185"/>
      <c r="B22" s="265"/>
      <c r="C22" s="266"/>
      <c r="D22" s="266"/>
      <c r="E22" s="265"/>
      <c r="F22" s="266"/>
      <c r="G22" s="266"/>
      <c r="H22" s="266"/>
      <c r="I22" s="267"/>
    </row>
    <row r="23" spans="1:9" ht="15" customHeight="1">
      <c r="A23" s="185"/>
      <c r="B23" s="265"/>
      <c r="C23" s="266"/>
      <c r="D23" s="266"/>
      <c r="E23" s="265"/>
      <c r="F23" s="266"/>
      <c r="G23" s="266"/>
      <c r="H23" s="266"/>
      <c r="I23" s="267"/>
    </row>
    <row r="24" spans="1:9" ht="21.75" customHeight="1">
      <c r="A24" s="185"/>
      <c r="B24" s="265"/>
      <c r="C24" s="266"/>
      <c r="D24" s="266"/>
      <c r="E24" s="265"/>
      <c r="F24" s="266"/>
      <c r="G24" s="266"/>
      <c r="H24" s="266"/>
      <c r="I24" s="267"/>
    </row>
    <row r="25" spans="1:9" ht="15.75">
      <c r="A25" s="194"/>
      <c r="B25" s="271"/>
      <c r="C25" s="272"/>
      <c r="D25" s="273"/>
      <c r="E25" s="271"/>
      <c r="F25" s="272"/>
      <c r="G25" s="272"/>
      <c r="H25" s="272"/>
      <c r="I25" s="273"/>
    </row>
    <row r="26" spans="1:9" ht="12.75" customHeight="1">
      <c r="A26" s="185"/>
      <c r="B26" s="265"/>
      <c r="C26" s="266"/>
      <c r="D26" s="267"/>
      <c r="E26" s="265"/>
      <c r="F26" s="266"/>
      <c r="G26" s="266"/>
      <c r="H26" s="266"/>
      <c r="I26" s="267"/>
    </row>
    <row r="27" spans="1:9" ht="54.75" customHeight="1">
      <c r="A27" s="285" t="s">
        <v>349</v>
      </c>
      <c r="B27" s="285" t="s">
        <v>294</v>
      </c>
      <c r="C27" s="285"/>
      <c r="D27" s="285" t="s">
        <v>341</v>
      </c>
      <c r="E27" s="285"/>
      <c r="F27" s="285"/>
      <c r="G27" s="285"/>
      <c r="H27" s="285" t="s">
        <v>267</v>
      </c>
      <c r="I27" s="285"/>
    </row>
    <row r="28" spans="1:9" ht="68.25" customHeight="1">
      <c r="A28" s="285"/>
      <c r="B28" s="195" t="s">
        <v>156</v>
      </c>
      <c r="C28" s="195" t="s">
        <v>140</v>
      </c>
      <c r="D28" s="195" t="s">
        <v>156</v>
      </c>
      <c r="E28" s="195" t="s">
        <v>140</v>
      </c>
      <c r="F28" s="195" t="s">
        <v>295</v>
      </c>
      <c r="G28" s="195" t="s">
        <v>297</v>
      </c>
      <c r="H28" s="285"/>
      <c r="I28" s="285"/>
    </row>
    <row r="29" spans="1:9" ht="13.5" customHeight="1">
      <c r="A29" s="195">
        <v>1</v>
      </c>
      <c r="B29" s="195">
        <v>2</v>
      </c>
      <c r="C29" s="195">
        <v>3</v>
      </c>
      <c r="D29" s="195">
        <v>4</v>
      </c>
      <c r="E29" s="195">
        <v>5</v>
      </c>
      <c r="F29" s="195">
        <v>6</v>
      </c>
      <c r="G29" s="195">
        <v>7</v>
      </c>
      <c r="H29" s="268">
        <v>8</v>
      </c>
      <c r="I29" s="269"/>
    </row>
    <row r="30" spans="1:9" ht="13.5" customHeight="1">
      <c r="A30" s="195"/>
      <c r="B30" s="195"/>
      <c r="C30" s="195"/>
      <c r="D30" s="195"/>
      <c r="E30" s="195"/>
      <c r="F30" s="195"/>
      <c r="G30" s="195"/>
      <c r="H30" s="268"/>
      <c r="I30" s="269"/>
    </row>
    <row r="31" spans="1:9" ht="13.5" customHeight="1">
      <c r="A31" s="195"/>
      <c r="B31" s="195"/>
      <c r="C31" s="195"/>
      <c r="D31" s="195"/>
      <c r="E31" s="195"/>
      <c r="F31" s="195"/>
      <c r="G31" s="195"/>
      <c r="H31" s="196"/>
      <c r="I31" s="197"/>
    </row>
    <row r="32" spans="1:9" ht="13.5" customHeight="1">
      <c r="A32" s="195"/>
      <c r="B32" s="195"/>
      <c r="C32" s="195"/>
      <c r="D32" s="195"/>
      <c r="E32" s="195"/>
      <c r="F32" s="195"/>
      <c r="G32" s="195"/>
      <c r="H32" s="196"/>
      <c r="I32" s="197"/>
    </row>
    <row r="33" spans="1:9" ht="13.5" customHeight="1">
      <c r="A33" s="195"/>
      <c r="B33" s="195"/>
      <c r="C33" s="195"/>
      <c r="D33" s="195"/>
      <c r="E33" s="195"/>
      <c r="F33" s="195"/>
      <c r="G33" s="195"/>
      <c r="H33" s="196"/>
      <c r="I33" s="197"/>
    </row>
    <row r="34" spans="1:9" ht="15" customHeight="1">
      <c r="A34" s="198"/>
      <c r="B34" s="198"/>
      <c r="C34" s="198"/>
      <c r="D34" s="198"/>
      <c r="E34" s="198"/>
      <c r="F34" s="198"/>
      <c r="G34" s="198"/>
      <c r="H34" s="274"/>
      <c r="I34" s="274"/>
    </row>
    <row r="35" spans="1:9" s="39" customFormat="1" ht="15" customHeight="1">
      <c r="A35" s="199" t="s">
        <v>186</v>
      </c>
      <c r="B35" s="200">
        <v>100</v>
      </c>
      <c r="C35" s="200">
        <v>100</v>
      </c>
      <c r="D35" s="201"/>
      <c r="E35" s="201"/>
      <c r="F35" s="201"/>
      <c r="G35" s="201"/>
      <c r="H35" s="270"/>
      <c r="I35" s="270"/>
    </row>
    <row r="36" spans="1:9" ht="17.25" customHeight="1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5" customHeight="1">
      <c r="A37" s="10" t="s">
        <v>330</v>
      </c>
      <c r="B37" s="202"/>
      <c r="C37" s="202"/>
      <c r="D37" s="202"/>
      <c r="E37" s="202"/>
      <c r="F37" s="202"/>
      <c r="G37" s="202"/>
      <c r="H37" s="202"/>
      <c r="I37" s="203"/>
    </row>
    <row r="38" spans="1:9" ht="15" customHeight="1">
      <c r="A38" s="10"/>
      <c r="B38" s="202"/>
      <c r="C38" s="202"/>
      <c r="D38" s="202"/>
      <c r="E38" s="202"/>
      <c r="F38" s="202"/>
      <c r="G38" s="202"/>
      <c r="H38" s="202"/>
      <c r="I38" s="203"/>
    </row>
    <row r="39" spans="1:9" ht="72.75" customHeight="1">
      <c r="A39" s="204" t="s">
        <v>141</v>
      </c>
      <c r="B39" s="264" t="s">
        <v>142</v>
      </c>
      <c r="C39" s="264"/>
      <c r="D39" s="205" t="s">
        <v>187</v>
      </c>
      <c r="E39" s="205" t="s">
        <v>127</v>
      </c>
      <c r="F39" s="205" t="s">
        <v>365</v>
      </c>
      <c r="G39" s="205" t="s">
        <v>102</v>
      </c>
      <c r="H39" s="264" t="s">
        <v>143</v>
      </c>
      <c r="I39" s="264"/>
    </row>
    <row r="40" spans="1:9" ht="15" customHeight="1">
      <c r="A40" s="204">
        <v>1</v>
      </c>
      <c r="B40" s="276">
        <v>2</v>
      </c>
      <c r="C40" s="276"/>
      <c r="D40" s="204">
        <v>3</v>
      </c>
      <c r="E40" s="204">
        <v>4</v>
      </c>
      <c r="F40" s="204">
        <v>5</v>
      </c>
      <c r="G40" s="204">
        <v>6</v>
      </c>
      <c r="H40" s="276">
        <v>7</v>
      </c>
      <c r="I40" s="276"/>
    </row>
    <row r="41" spans="1:9" ht="15" customHeight="1">
      <c r="A41" s="206"/>
      <c r="B41" s="277"/>
      <c r="C41" s="278"/>
      <c r="D41" s="206"/>
      <c r="E41" s="206"/>
      <c r="F41" s="206"/>
      <c r="G41" s="206"/>
      <c r="H41" s="277"/>
      <c r="I41" s="278"/>
    </row>
    <row r="42" spans="1:9" ht="15" customHeight="1">
      <c r="A42" s="206"/>
      <c r="B42" s="207"/>
      <c r="C42" s="208"/>
      <c r="D42" s="206"/>
      <c r="E42" s="206"/>
      <c r="F42" s="206"/>
      <c r="G42" s="206"/>
      <c r="H42" s="207"/>
      <c r="I42" s="208"/>
    </row>
    <row r="43" spans="1:9" ht="15" customHeight="1">
      <c r="A43" s="206"/>
      <c r="B43" s="277"/>
      <c r="C43" s="278"/>
      <c r="D43" s="206"/>
      <c r="E43" s="206"/>
      <c r="F43" s="206"/>
      <c r="G43" s="206"/>
      <c r="H43" s="277"/>
      <c r="I43" s="278"/>
    </row>
    <row r="44" spans="1:9" s="39" customFormat="1" ht="15" customHeight="1">
      <c r="A44" s="204" t="s">
        <v>263</v>
      </c>
      <c r="B44" s="275" t="s">
        <v>406</v>
      </c>
      <c r="C44" s="275"/>
      <c r="D44" s="209"/>
      <c r="E44" s="209" t="s">
        <v>406</v>
      </c>
      <c r="F44" s="209" t="s">
        <v>406</v>
      </c>
      <c r="G44" s="210"/>
      <c r="H44" s="279"/>
      <c r="I44" s="279"/>
    </row>
    <row r="45" spans="1:9" s="37" customFormat="1" ht="12.75" customHeight="1">
      <c r="A45" s="203"/>
      <c r="B45" s="6"/>
      <c r="C45" s="6"/>
      <c r="D45" s="6"/>
      <c r="E45" s="6"/>
      <c r="F45" s="6"/>
      <c r="G45" s="6"/>
      <c r="H45" s="6"/>
      <c r="I45" s="6"/>
    </row>
    <row r="46" spans="1:9" s="37" customFormat="1" ht="12" customHeight="1">
      <c r="A46" s="203"/>
      <c r="B46" s="6"/>
      <c r="C46" s="6"/>
      <c r="D46" s="6"/>
      <c r="E46" s="6"/>
      <c r="F46" s="6"/>
      <c r="G46" s="6"/>
      <c r="H46" s="6"/>
      <c r="I46" s="6"/>
    </row>
    <row r="47" spans="1:9" s="40" customFormat="1" ht="15" customHeight="1">
      <c r="A47" s="10" t="s">
        <v>329</v>
      </c>
      <c r="B47" s="10"/>
      <c r="C47" s="10"/>
      <c r="D47" s="10"/>
      <c r="E47" s="10"/>
      <c r="F47" s="10"/>
      <c r="G47" s="10"/>
      <c r="H47" s="10"/>
      <c r="I47" s="203"/>
    </row>
    <row r="48" spans="1:9" s="40" customFormat="1" ht="15" customHeight="1">
      <c r="A48" s="10"/>
      <c r="B48" s="10"/>
      <c r="C48" s="10"/>
      <c r="D48" s="10"/>
      <c r="E48" s="10"/>
      <c r="F48" s="10"/>
      <c r="G48" s="10"/>
      <c r="H48" s="10"/>
      <c r="I48" s="203"/>
    </row>
    <row r="49" spans="1:9" s="37" customFormat="1" ht="54.75" customHeight="1">
      <c r="A49" s="276" t="s">
        <v>151</v>
      </c>
      <c r="B49" s="264" t="s">
        <v>152</v>
      </c>
      <c r="C49" s="264"/>
      <c r="D49" s="264" t="s">
        <v>193</v>
      </c>
      <c r="E49" s="264"/>
      <c r="F49" s="264" t="s">
        <v>350</v>
      </c>
      <c r="G49" s="264"/>
      <c r="H49" s="264" t="s">
        <v>153</v>
      </c>
      <c r="I49" s="264"/>
    </row>
    <row r="50" spans="1:9" s="37" customFormat="1" ht="24" customHeight="1">
      <c r="A50" s="276"/>
      <c r="B50" s="264"/>
      <c r="C50" s="264"/>
      <c r="D50" s="204" t="s">
        <v>156</v>
      </c>
      <c r="E50" s="204" t="s">
        <v>140</v>
      </c>
      <c r="F50" s="204" t="s">
        <v>156</v>
      </c>
      <c r="G50" s="204" t="s">
        <v>140</v>
      </c>
      <c r="H50" s="264"/>
      <c r="I50" s="264"/>
    </row>
    <row r="51" spans="1:9" s="37" customFormat="1" ht="15" customHeight="1">
      <c r="A51" s="204">
        <v>1</v>
      </c>
      <c r="B51" s="295">
        <v>2</v>
      </c>
      <c r="C51" s="296"/>
      <c r="D51" s="204">
        <v>3</v>
      </c>
      <c r="E51" s="204">
        <v>4</v>
      </c>
      <c r="F51" s="204">
        <v>5</v>
      </c>
      <c r="G51" s="204">
        <v>6</v>
      </c>
      <c r="H51" s="295">
        <v>7</v>
      </c>
      <c r="I51" s="296"/>
    </row>
    <row r="52" spans="1:9" s="37" customFormat="1" ht="15" customHeight="1">
      <c r="A52" s="211" t="s">
        <v>155</v>
      </c>
      <c r="B52" s="281"/>
      <c r="C52" s="281"/>
      <c r="D52" s="212"/>
      <c r="E52" s="212"/>
      <c r="F52" s="212"/>
      <c r="G52" s="212"/>
      <c r="H52" s="281"/>
      <c r="I52" s="281"/>
    </row>
    <row r="53" spans="1:9" s="37" customFormat="1" ht="15" customHeight="1">
      <c r="A53" s="211" t="s">
        <v>320</v>
      </c>
      <c r="B53" s="281"/>
      <c r="C53" s="281"/>
      <c r="D53" s="212"/>
      <c r="E53" s="212"/>
      <c r="F53" s="212"/>
      <c r="G53" s="212"/>
      <c r="H53" s="281"/>
      <c r="I53" s="281"/>
    </row>
    <row r="54" spans="1:9" s="37" customFormat="1" ht="15" customHeight="1">
      <c r="A54" s="211" t="s">
        <v>154</v>
      </c>
      <c r="B54" s="281"/>
      <c r="C54" s="281"/>
      <c r="D54" s="212"/>
      <c r="E54" s="212"/>
      <c r="F54" s="212"/>
      <c r="G54" s="212"/>
      <c r="H54" s="281"/>
      <c r="I54" s="281"/>
    </row>
    <row r="55" spans="1:9" s="37" customFormat="1" ht="15" customHeight="1">
      <c r="A55" s="211" t="s">
        <v>320</v>
      </c>
      <c r="B55" s="281"/>
      <c r="C55" s="281"/>
      <c r="D55" s="212"/>
      <c r="E55" s="212"/>
      <c r="F55" s="212"/>
      <c r="G55" s="212"/>
      <c r="H55" s="281"/>
      <c r="I55" s="281"/>
    </row>
    <row r="56" spans="1:9" s="37" customFormat="1" ht="15" customHeight="1">
      <c r="A56" s="213" t="s">
        <v>421</v>
      </c>
      <c r="B56" s="281"/>
      <c r="C56" s="281"/>
      <c r="D56" s="212"/>
      <c r="E56" s="212"/>
      <c r="F56" s="212"/>
      <c r="G56" s="212"/>
      <c r="H56" s="281"/>
      <c r="I56" s="281"/>
    </row>
    <row r="57" spans="1:9" s="37" customFormat="1" ht="15" customHeight="1">
      <c r="A57" s="213" t="s">
        <v>320</v>
      </c>
      <c r="B57" s="281"/>
      <c r="C57" s="281"/>
      <c r="D57" s="212"/>
      <c r="E57" s="212"/>
      <c r="F57" s="212"/>
      <c r="G57" s="212"/>
      <c r="H57" s="281"/>
      <c r="I57" s="281"/>
    </row>
    <row r="58" spans="1:10" s="40" customFormat="1" ht="15" customHeight="1">
      <c r="A58" s="187" t="s">
        <v>263</v>
      </c>
      <c r="B58" s="281">
        <f>SUM(B52:C56)</f>
        <v>0</v>
      </c>
      <c r="C58" s="281"/>
      <c r="D58" s="212">
        <f>SUM(D52:D56)</f>
        <v>0</v>
      </c>
      <c r="E58" s="212">
        <f>SUM(E52:E56)</f>
        <v>0</v>
      </c>
      <c r="F58" s="212">
        <f>SUM(F52:F56)</f>
        <v>0</v>
      </c>
      <c r="G58" s="212">
        <f>SUM(G52:G56)</f>
        <v>0</v>
      </c>
      <c r="H58" s="281">
        <f>SUM(H52:H56)</f>
        <v>0</v>
      </c>
      <c r="I58" s="281"/>
      <c r="J58" s="37"/>
    </row>
    <row r="59" spans="1:10" s="40" customFormat="1" ht="15" customHeight="1">
      <c r="A59" s="203"/>
      <c r="B59" s="214"/>
      <c r="C59" s="214"/>
      <c r="D59" s="214"/>
      <c r="E59" s="214"/>
      <c r="F59" s="214"/>
      <c r="G59" s="214"/>
      <c r="H59" s="214"/>
      <c r="I59" s="214"/>
      <c r="J59" s="37"/>
    </row>
    <row r="60" spans="1:9" s="37" customFormat="1" ht="14.25" customHeight="1">
      <c r="A60" s="203"/>
      <c r="B60" s="6"/>
      <c r="C60" s="6"/>
      <c r="D60" s="6"/>
      <c r="E60" s="6"/>
      <c r="F60" s="6"/>
      <c r="G60" s="6"/>
      <c r="H60" s="6"/>
      <c r="I60" s="6"/>
    </row>
    <row r="61" spans="1:9" ht="15.75" customHeight="1">
      <c r="A61" s="10" t="s">
        <v>342</v>
      </c>
      <c r="B61" s="202"/>
      <c r="C61" s="202"/>
      <c r="D61" s="202"/>
      <c r="E61" s="202"/>
      <c r="F61" s="202"/>
      <c r="G61" s="202"/>
      <c r="H61" s="202"/>
      <c r="I61" s="203"/>
    </row>
    <row r="62" spans="1:9" ht="12" customHeight="1">
      <c r="A62" s="10"/>
      <c r="B62" s="202"/>
      <c r="C62" s="202"/>
      <c r="D62" s="202"/>
      <c r="E62" s="202"/>
      <c r="F62" s="202"/>
      <c r="G62" s="202"/>
      <c r="H62" s="202"/>
      <c r="I62" s="203"/>
    </row>
    <row r="63" spans="1:9" ht="85.5" customHeight="1">
      <c r="A63" s="199" t="s">
        <v>269</v>
      </c>
      <c r="B63" s="195" t="s">
        <v>159</v>
      </c>
      <c r="C63" s="195" t="s">
        <v>139</v>
      </c>
      <c r="D63" s="195" t="s">
        <v>138</v>
      </c>
      <c r="E63" s="195" t="s">
        <v>343</v>
      </c>
      <c r="F63" s="195" t="s">
        <v>298</v>
      </c>
      <c r="G63" s="285" t="s">
        <v>194</v>
      </c>
      <c r="H63" s="285"/>
      <c r="I63" s="285"/>
    </row>
    <row r="64" spans="1:9" ht="13.5" customHeight="1">
      <c r="A64" s="199">
        <v>1</v>
      </c>
      <c r="B64" s="195">
        <v>2</v>
      </c>
      <c r="C64" s="195">
        <v>3</v>
      </c>
      <c r="D64" s="195">
        <v>4</v>
      </c>
      <c r="E64" s="195">
        <v>5</v>
      </c>
      <c r="F64" s="195">
        <v>6</v>
      </c>
      <c r="G64" s="285">
        <v>7</v>
      </c>
      <c r="H64" s="285"/>
      <c r="I64" s="285"/>
    </row>
    <row r="65" spans="1:9" ht="31.5">
      <c r="A65" s="213" t="s">
        <v>422</v>
      </c>
      <c r="B65" s="215" t="s">
        <v>23</v>
      </c>
      <c r="C65" s="195"/>
      <c r="D65" s="195"/>
      <c r="E65" s="216">
        <f>D65-C65</f>
        <v>0</v>
      </c>
      <c r="F65" s="216" t="e">
        <f aca="true" t="shared" si="0" ref="F65:F113">D65/C65*100</f>
        <v>#DIV/0!</v>
      </c>
      <c r="G65" s="268"/>
      <c r="H65" s="286"/>
      <c r="I65" s="269"/>
    </row>
    <row r="66" spans="1:9" ht="31.5">
      <c r="A66" s="217" t="s">
        <v>423</v>
      </c>
      <c r="B66" s="218" t="s">
        <v>35</v>
      </c>
      <c r="C66" s="216"/>
      <c r="D66" s="216"/>
      <c r="E66" s="216">
        <f>D66-C66</f>
        <v>0</v>
      </c>
      <c r="F66" s="216" t="e">
        <f t="shared" si="0"/>
        <v>#DIV/0!</v>
      </c>
      <c r="G66" s="274"/>
      <c r="H66" s="274"/>
      <c r="I66" s="274"/>
    </row>
    <row r="67" spans="1:9" ht="31.5">
      <c r="A67" s="217" t="s">
        <v>424</v>
      </c>
      <c r="B67" s="218" t="s">
        <v>37</v>
      </c>
      <c r="C67" s="216">
        <v>9</v>
      </c>
      <c r="D67" s="216">
        <v>12</v>
      </c>
      <c r="E67" s="216">
        <f aca="true" t="shared" si="1" ref="E67:E113">D67-C67</f>
        <v>3</v>
      </c>
      <c r="F67" s="216">
        <f t="shared" si="0"/>
        <v>133.33333333333331</v>
      </c>
      <c r="G67" s="282"/>
      <c r="H67" s="283"/>
      <c r="I67" s="284"/>
    </row>
    <row r="68" spans="1:9" ht="15.75">
      <c r="A68" s="219" t="s">
        <v>103</v>
      </c>
      <c r="B68" s="218" t="s">
        <v>38</v>
      </c>
      <c r="C68" s="216"/>
      <c r="D68" s="216"/>
      <c r="E68" s="216">
        <f t="shared" si="1"/>
        <v>0</v>
      </c>
      <c r="F68" s="216" t="e">
        <f t="shared" si="0"/>
        <v>#DIV/0!</v>
      </c>
      <c r="G68" s="274"/>
      <c r="H68" s="274"/>
      <c r="I68" s="274"/>
    </row>
    <row r="69" spans="1:9" ht="31.5">
      <c r="A69" s="217" t="s">
        <v>425</v>
      </c>
      <c r="B69" s="218" t="s">
        <v>39</v>
      </c>
      <c r="C69" s="216"/>
      <c r="D69" s="216"/>
      <c r="E69" s="216">
        <f t="shared" si="1"/>
        <v>0</v>
      </c>
      <c r="F69" s="216" t="e">
        <f t="shared" si="0"/>
        <v>#DIV/0!</v>
      </c>
      <c r="G69" s="274"/>
      <c r="H69" s="274"/>
      <c r="I69" s="274"/>
    </row>
    <row r="70" spans="1:9" ht="15.75">
      <c r="A70" s="217" t="s">
        <v>426</v>
      </c>
      <c r="B70" s="218" t="s">
        <v>8</v>
      </c>
      <c r="C70" s="216"/>
      <c r="D70" s="216"/>
      <c r="E70" s="216">
        <f t="shared" si="1"/>
        <v>0</v>
      </c>
      <c r="F70" s="216" t="e">
        <f t="shared" si="0"/>
        <v>#DIV/0!</v>
      </c>
      <c r="G70" s="274"/>
      <c r="H70" s="274"/>
      <c r="I70" s="274"/>
    </row>
    <row r="71" spans="1:9" ht="84.75" customHeight="1">
      <c r="A71" s="220" t="s">
        <v>148</v>
      </c>
      <c r="B71" s="218" t="s">
        <v>26</v>
      </c>
      <c r="C71" s="216"/>
      <c r="D71" s="216"/>
      <c r="E71" s="216"/>
      <c r="F71" s="216"/>
      <c r="G71" s="198"/>
      <c r="H71" s="198"/>
      <c r="I71" s="198"/>
    </row>
    <row r="72" spans="1:9" ht="47.25">
      <c r="A72" s="221" t="s">
        <v>344</v>
      </c>
      <c r="B72" s="222" t="s">
        <v>28</v>
      </c>
      <c r="C72" s="223">
        <f>SUM(C73:C79)</f>
        <v>227</v>
      </c>
      <c r="D72" s="223">
        <f>SUM(D73:D79)</f>
        <v>282</v>
      </c>
      <c r="E72" s="223">
        <f t="shared" si="1"/>
        <v>55</v>
      </c>
      <c r="F72" s="223">
        <f t="shared" si="0"/>
        <v>124.22907488986785</v>
      </c>
      <c r="G72" s="274"/>
      <c r="H72" s="274"/>
      <c r="I72" s="274"/>
    </row>
    <row r="73" spans="1:9" ht="31.5">
      <c r="A73" s="213" t="s">
        <v>221</v>
      </c>
      <c r="B73" s="205" t="s">
        <v>119</v>
      </c>
      <c r="C73" s="215">
        <v>5</v>
      </c>
      <c r="D73" s="216">
        <v>9</v>
      </c>
      <c r="E73" s="216">
        <f t="shared" si="1"/>
        <v>4</v>
      </c>
      <c r="F73" s="216">
        <f t="shared" si="0"/>
        <v>180</v>
      </c>
      <c r="G73" s="280"/>
      <c r="H73" s="280"/>
      <c r="I73" s="280"/>
    </row>
    <row r="74" spans="1:9" ht="15.75">
      <c r="A74" s="213" t="s">
        <v>188</v>
      </c>
      <c r="B74" s="205" t="s">
        <v>120</v>
      </c>
      <c r="C74" s="215"/>
      <c r="D74" s="216"/>
      <c r="E74" s="216">
        <f t="shared" si="1"/>
        <v>0</v>
      </c>
      <c r="F74" s="216" t="e">
        <f t="shared" si="0"/>
        <v>#DIV/0!</v>
      </c>
      <c r="G74" s="280"/>
      <c r="H74" s="280"/>
      <c r="I74" s="280"/>
    </row>
    <row r="75" spans="1:9" ht="15.75">
      <c r="A75" s="198" t="s">
        <v>189</v>
      </c>
      <c r="B75" s="199" t="s">
        <v>166</v>
      </c>
      <c r="C75" s="215"/>
      <c r="D75" s="216"/>
      <c r="E75" s="216">
        <f t="shared" si="1"/>
        <v>0</v>
      </c>
      <c r="F75" s="216" t="e">
        <f t="shared" si="0"/>
        <v>#DIV/0!</v>
      </c>
      <c r="G75" s="280"/>
      <c r="H75" s="280"/>
      <c r="I75" s="280"/>
    </row>
    <row r="76" spans="1:9" ht="15.75">
      <c r="A76" s="217" t="s">
        <v>106</v>
      </c>
      <c r="B76" s="224" t="s">
        <v>167</v>
      </c>
      <c r="C76" s="215">
        <v>179</v>
      </c>
      <c r="D76" s="216">
        <v>226</v>
      </c>
      <c r="E76" s="216">
        <f t="shared" si="1"/>
        <v>47</v>
      </c>
      <c r="F76" s="216">
        <f t="shared" si="0"/>
        <v>126.25698324022345</v>
      </c>
      <c r="G76" s="280"/>
      <c r="H76" s="280"/>
      <c r="I76" s="280"/>
    </row>
    <row r="77" spans="1:9" ht="15.75">
      <c r="A77" s="198" t="s">
        <v>107</v>
      </c>
      <c r="B77" s="199" t="s">
        <v>168</v>
      </c>
      <c r="C77" s="215">
        <v>39</v>
      </c>
      <c r="D77" s="216">
        <v>45</v>
      </c>
      <c r="E77" s="216">
        <f t="shared" si="1"/>
        <v>6</v>
      </c>
      <c r="F77" s="216">
        <f t="shared" si="0"/>
        <v>115.38461538461537</v>
      </c>
      <c r="G77" s="280"/>
      <c r="H77" s="280"/>
      <c r="I77" s="280"/>
    </row>
    <row r="78" spans="1:9" ht="31.5">
      <c r="A78" s="217" t="s">
        <v>190</v>
      </c>
      <c r="B78" s="224" t="s">
        <v>240</v>
      </c>
      <c r="C78" s="215">
        <v>4</v>
      </c>
      <c r="D78" s="216">
        <v>1</v>
      </c>
      <c r="E78" s="216">
        <f t="shared" si="1"/>
        <v>-3</v>
      </c>
      <c r="F78" s="216">
        <f t="shared" si="0"/>
        <v>25</v>
      </c>
      <c r="G78" s="280"/>
      <c r="H78" s="280"/>
      <c r="I78" s="280"/>
    </row>
    <row r="79" spans="1:9" ht="15.75">
      <c r="A79" s="217" t="s">
        <v>427</v>
      </c>
      <c r="B79" s="224" t="s">
        <v>241</v>
      </c>
      <c r="C79" s="215"/>
      <c r="D79" s="216">
        <v>1</v>
      </c>
      <c r="E79" s="216">
        <f t="shared" si="1"/>
        <v>1</v>
      </c>
      <c r="F79" s="216" t="e">
        <f t="shared" si="0"/>
        <v>#DIV/0!</v>
      </c>
      <c r="G79" s="280"/>
      <c r="H79" s="280"/>
      <c r="I79" s="280"/>
    </row>
    <row r="80" spans="1:9" ht="31.5">
      <c r="A80" s="225" t="s">
        <v>338</v>
      </c>
      <c r="B80" s="226" t="s">
        <v>233</v>
      </c>
      <c r="C80" s="223">
        <f>SUM(C81:C95)+C97</f>
        <v>234</v>
      </c>
      <c r="D80" s="223">
        <f>SUM(D81:D95)+D97</f>
        <v>236</v>
      </c>
      <c r="E80" s="223">
        <f t="shared" si="1"/>
        <v>2</v>
      </c>
      <c r="F80" s="223">
        <f t="shared" si="0"/>
        <v>100.85470085470085</v>
      </c>
      <c r="G80" s="274"/>
      <c r="H80" s="274"/>
      <c r="I80" s="274"/>
    </row>
    <row r="81" spans="1:9" ht="15.75">
      <c r="A81" s="217" t="s">
        <v>104</v>
      </c>
      <c r="B81" s="227" t="s">
        <v>242</v>
      </c>
      <c r="C81" s="216"/>
      <c r="D81" s="216"/>
      <c r="E81" s="216">
        <f t="shared" si="1"/>
        <v>0</v>
      </c>
      <c r="F81" s="216" t="e">
        <f t="shared" si="0"/>
        <v>#DIV/0!</v>
      </c>
      <c r="G81" s="274"/>
      <c r="H81" s="274"/>
      <c r="I81" s="274"/>
    </row>
    <row r="82" spans="1:9" ht="15.75">
      <c r="A82" s="217" t="s">
        <v>105</v>
      </c>
      <c r="B82" s="227" t="s">
        <v>243</v>
      </c>
      <c r="C82" s="216"/>
      <c r="D82" s="216"/>
      <c r="E82" s="216">
        <f t="shared" si="1"/>
        <v>0</v>
      </c>
      <c r="F82" s="216" t="e">
        <f t="shared" si="0"/>
        <v>#DIV/0!</v>
      </c>
      <c r="G82" s="274"/>
      <c r="H82" s="274"/>
      <c r="I82" s="274"/>
    </row>
    <row r="83" spans="1:9" ht="15.75">
      <c r="A83" s="217" t="s">
        <v>106</v>
      </c>
      <c r="B83" s="227" t="s">
        <v>244</v>
      </c>
      <c r="C83" s="216">
        <v>184</v>
      </c>
      <c r="D83" s="216">
        <v>189</v>
      </c>
      <c r="E83" s="216">
        <f t="shared" si="1"/>
        <v>5</v>
      </c>
      <c r="F83" s="216">
        <f t="shared" si="0"/>
        <v>102.71739130434783</v>
      </c>
      <c r="G83" s="274"/>
      <c r="H83" s="274"/>
      <c r="I83" s="274"/>
    </row>
    <row r="84" spans="1:9" ht="15.75">
      <c r="A84" s="217" t="s">
        <v>107</v>
      </c>
      <c r="B84" s="227" t="s">
        <v>245</v>
      </c>
      <c r="C84" s="216">
        <v>40</v>
      </c>
      <c r="D84" s="216">
        <v>42</v>
      </c>
      <c r="E84" s="216">
        <f t="shared" si="1"/>
        <v>2</v>
      </c>
      <c r="F84" s="216">
        <f t="shared" si="0"/>
        <v>105</v>
      </c>
      <c r="G84" s="274"/>
      <c r="H84" s="274"/>
      <c r="I84" s="274"/>
    </row>
    <row r="85" spans="1:9" ht="63">
      <c r="A85" s="228" t="s">
        <v>108</v>
      </c>
      <c r="B85" s="227" t="s">
        <v>246</v>
      </c>
      <c r="C85" s="216">
        <v>4</v>
      </c>
      <c r="D85" s="216"/>
      <c r="E85" s="216">
        <f t="shared" si="1"/>
        <v>-4</v>
      </c>
      <c r="F85" s="216">
        <f t="shared" si="0"/>
        <v>0</v>
      </c>
      <c r="G85" s="274"/>
      <c r="H85" s="274"/>
      <c r="I85" s="274"/>
    </row>
    <row r="86" spans="1:9" ht="63">
      <c r="A86" s="217" t="s">
        <v>109</v>
      </c>
      <c r="B86" s="227" t="s">
        <v>247</v>
      </c>
      <c r="C86" s="216"/>
      <c r="D86" s="216"/>
      <c r="E86" s="216">
        <f t="shared" si="1"/>
        <v>0</v>
      </c>
      <c r="F86" s="216" t="e">
        <f t="shared" si="0"/>
        <v>#DIV/0!</v>
      </c>
      <c r="G86" s="274"/>
      <c r="H86" s="274"/>
      <c r="I86" s="274"/>
    </row>
    <row r="87" spans="1:9" ht="47.25">
      <c r="A87" s="217" t="s">
        <v>110</v>
      </c>
      <c r="B87" s="227" t="s">
        <v>266</v>
      </c>
      <c r="C87" s="216"/>
      <c r="D87" s="216"/>
      <c r="E87" s="216">
        <f t="shared" si="1"/>
        <v>0</v>
      </c>
      <c r="F87" s="216" t="e">
        <f t="shared" si="0"/>
        <v>#DIV/0!</v>
      </c>
      <c r="G87" s="274"/>
      <c r="H87" s="274"/>
      <c r="I87" s="274"/>
    </row>
    <row r="88" spans="1:9" ht="31.5">
      <c r="A88" s="217" t="s">
        <v>111</v>
      </c>
      <c r="B88" s="227" t="s">
        <v>248</v>
      </c>
      <c r="C88" s="216"/>
      <c r="D88" s="216"/>
      <c r="E88" s="216">
        <f t="shared" si="1"/>
        <v>0</v>
      </c>
      <c r="F88" s="216" t="e">
        <f t="shared" si="0"/>
        <v>#DIV/0!</v>
      </c>
      <c r="G88" s="274"/>
      <c r="H88" s="274"/>
      <c r="I88" s="274"/>
    </row>
    <row r="89" spans="1:9" ht="15.75">
      <c r="A89" s="217" t="s">
        <v>112</v>
      </c>
      <c r="B89" s="227" t="s">
        <v>249</v>
      </c>
      <c r="C89" s="216"/>
      <c r="D89" s="216"/>
      <c r="E89" s="216">
        <f t="shared" si="1"/>
        <v>0</v>
      </c>
      <c r="F89" s="216" t="e">
        <f t="shared" si="0"/>
        <v>#DIV/0!</v>
      </c>
      <c r="G89" s="274"/>
      <c r="H89" s="274"/>
      <c r="I89" s="274"/>
    </row>
    <row r="90" spans="1:9" ht="31.5">
      <c r="A90" s="217" t="s">
        <v>113</v>
      </c>
      <c r="B90" s="227" t="s">
        <v>250</v>
      </c>
      <c r="C90" s="216"/>
      <c r="D90" s="216"/>
      <c r="E90" s="216">
        <f t="shared" si="1"/>
        <v>0</v>
      </c>
      <c r="F90" s="216" t="e">
        <f t="shared" si="0"/>
        <v>#DIV/0!</v>
      </c>
      <c r="G90" s="274"/>
      <c r="H90" s="274"/>
      <c r="I90" s="274"/>
    </row>
    <row r="91" spans="1:9" ht="15.75">
      <c r="A91" s="217" t="s">
        <v>114</v>
      </c>
      <c r="B91" s="227" t="s">
        <v>251</v>
      </c>
      <c r="C91" s="216"/>
      <c r="D91" s="216"/>
      <c r="E91" s="216">
        <f t="shared" si="1"/>
        <v>0</v>
      </c>
      <c r="F91" s="216" t="e">
        <f t="shared" si="0"/>
        <v>#DIV/0!</v>
      </c>
      <c r="G91" s="274"/>
      <c r="H91" s="274"/>
      <c r="I91" s="274"/>
    </row>
    <row r="92" spans="1:9" ht="15.75">
      <c r="A92" s="217" t="s">
        <v>115</v>
      </c>
      <c r="B92" s="227" t="s">
        <v>252</v>
      </c>
      <c r="C92" s="216"/>
      <c r="D92" s="216"/>
      <c r="E92" s="216">
        <f t="shared" si="1"/>
        <v>0</v>
      </c>
      <c r="F92" s="216" t="e">
        <f t="shared" si="0"/>
        <v>#DIV/0!</v>
      </c>
      <c r="G92" s="274"/>
      <c r="H92" s="274"/>
      <c r="I92" s="274"/>
    </row>
    <row r="93" spans="1:9" ht="31.5">
      <c r="A93" s="217" t="s">
        <v>116</v>
      </c>
      <c r="B93" s="227" t="s">
        <v>253</v>
      </c>
      <c r="C93" s="216"/>
      <c r="D93" s="216"/>
      <c r="E93" s="216">
        <f t="shared" si="1"/>
        <v>0</v>
      </c>
      <c r="F93" s="216" t="e">
        <f t="shared" si="0"/>
        <v>#DIV/0!</v>
      </c>
      <c r="G93" s="274"/>
      <c r="H93" s="274"/>
      <c r="I93" s="274"/>
    </row>
    <row r="94" spans="1:9" ht="31.5">
      <c r="A94" s="217" t="s">
        <v>117</v>
      </c>
      <c r="B94" s="227" t="s">
        <v>254</v>
      </c>
      <c r="C94" s="216"/>
      <c r="D94" s="216"/>
      <c r="E94" s="216">
        <f t="shared" si="1"/>
        <v>0</v>
      </c>
      <c r="F94" s="216" t="e">
        <f t="shared" si="0"/>
        <v>#DIV/0!</v>
      </c>
      <c r="G94" s="274"/>
      <c r="H94" s="274"/>
      <c r="I94" s="274"/>
    </row>
    <row r="95" spans="1:9" ht="63">
      <c r="A95" s="229" t="s">
        <v>339</v>
      </c>
      <c r="B95" s="227" t="s">
        <v>255</v>
      </c>
      <c r="C95" s="216"/>
      <c r="D95" s="216"/>
      <c r="E95" s="216">
        <f t="shared" si="1"/>
        <v>0</v>
      </c>
      <c r="F95" s="216" t="e">
        <f t="shared" si="0"/>
        <v>#DIV/0!</v>
      </c>
      <c r="G95" s="274"/>
      <c r="H95" s="274"/>
      <c r="I95" s="274"/>
    </row>
    <row r="96" spans="1:9" ht="31.5">
      <c r="A96" s="228" t="s">
        <v>118</v>
      </c>
      <c r="B96" s="227" t="s">
        <v>256</v>
      </c>
      <c r="C96" s="216"/>
      <c r="D96" s="216"/>
      <c r="E96" s="216">
        <f t="shared" si="1"/>
        <v>0</v>
      </c>
      <c r="F96" s="216" t="e">
        <f t="shared" si="0"/>
        <v>#DIV/0!</v>
      </c>
      <c r="G96" s="274"/>
      <c r="H96" s="274"/>
      <c r="I96" s="274"/>
    </row>
    <row r="97" spans="1:9" ht="31.5">
      <c r="A97" s="217" t="s">
        <v>428</v>
      </c>
      <c r="B97" s="227" t="s">
        <v>257</v>
      </c>
      <c r="C97" s="216">
        <v>6</v>
      </c>
      <c r="D97" s="216">
        <v>5</v>
      </c>
      <c r="E97" s="216">
        <f t="shared" si="1"/>
        <v>-1</v>
      </c>
      <c r="F97" s="216">
        <f t="shared" si="0"/>
        <v>83.33333333333334</v>
      </c>
      <c r="G97" s="274"/>
      <c r="H97" s="274"/>
      <c r="I97" s="274"/>
    </row>
    <row r="98" spans="1:9" ht="31.5">
      <c r="A98" s="225" t="s">
        <v>299</v>
      </c>
      <c r="B98" s="230" t="s">
        <v>30</v>
      </c>
      <c r="C98" s="223">
        <f>SUM(C99:C100)</f>
        <v>0</v>
      </c>
      <c r="D98" s="223">
        <f>SUM(D99:D100)</f>
        <v>0</v>
      </c>
      <c r="E98" s="223">
        <f t="shared" si="1"/>
        <v>0</v>
      </c>
      <c r="F98" s="223" t="e">
        <f t="shared" si="0"/>
        <v>#DIV/0!</v>
      </c>
      <c r="G98" s="274"/>
      <c r="H98" s="274"/>
      <c r="I98" s="274"/>
    </row>
    <row r="99" spans="1:9" ht="21" customHeight="1">
      <c r="A99" s="231" t="s">
        <v>300</v>
      </c>
      <c r="B99" s="205" t="s">
        <v>169</v>
      </c>
      <c r="C99" s="216"/>
      <c r="D99" s="216"/>
      <c r="E99" s="216">
        <f t="shared" si="1"/>
        <v>0</v>
      </c>
      <c r="F99" s="216" t="e">
        <f t="shared" si="0"/>
        <v>#DIV/0!</v>
      </c>
      <c r="G99" s="274"/>
      <c r="H99" s="274"/>
      <c r="I99" s="274"/>
    </row>
    <row r="100" spans="1:9" ht="31.5">
      <c r="A100" s="231" t="s">
        <v>429</v>
      </c>
      <c r="B100" s="199" t="s">
        <v>191</v>
      </c>
      <c r="C100" s="216"/>
      <c r="D100" s="216"/>
      <c r="E100" s="216">
        <f t="shared" si="1"/>
        <v>0</v>
      </c>
      <c r="F100" s="216" t="e">
        <f t="shared" si="0"/>
        <v>#DIV/0!</v>
      </c>
      <c r="G100" s="274"/>
      <c r="H100" s="274"/>
      <c r="I100" s="274"/>
    </row>
    <row r="101" spans="1:9" ht="31.5">
      <c r="A101" s="232" t="s">
        <v>340</v>
      </c>
      <c r="B101" s="222" t="s">
        <v>32</v>
      </c>
      <c r="C101" s="223">
        <f>SUM(C102:C105)</f>
        <v>0</v>
      </c>
      <c r="D101" s="223">
        <f>SUM(D102:D105)</f>
        <v>0</v>
      </c>
      <c r="E101" s="223">
        <f t="shared" si="1"/>
        <v>0</v>
      </c>
      <c r="F101" s="223" t="e">
        <f t="shared" si="0"/>
        <v>#DIV/0!</v>
      </c>
      <c r="G101" s="274"/>
      <c r="H101" s="274"/>
      <c r="I101" s="274"/>
    </row>
    <row r="102" spans="1:9" ht="24" customHeight="1">
      <c r="A102" s="233" t="s">
        <v>301</v>
      </c>
      <c r="B102" s="204" t="s">
        <v>258</v>
      </c>
      <c r="C102" s="216"/>
      <c r="D102" s="216"/>
      <c r="E102" s="216">
        <f>D102-C102</f>
        <v>0</v>
      </c>
      <c r="F102" s="216" t="e">
        <f>D102/C102*100</f>
        <v>#DIV/0!</v>
      </c>
      <c r="G102" s="280"/>
      <c r="H102" s="280"/>
      <c r="I102" s="280"/>
    </row>
    <row r="103" spans="1:9" ht="31.5">
      <c r="A103" s="228" t="s">
        <v>121</v>
      </c>
      <c r="B103" s="199" t="s">
        <v>259</v>
      </c>
      <c r="C103" s="216"/>
      <c r="D103" s="216"/>
      <c r="E103" s="216">
        <f t="shared" si="1"/>
        <v>0</v>
      </c>
      <c r="F103" s="216" t="e">
        <f t="shared" si="0"/>
        <v>#DIV/0!</v>
      </c>
      <c r="G103" s="274"/>
      <c r="H103" s="274"/>
      <c r="I103" s="274"/>
    </row>
    <row r="104" spans="1:9" ht="31.5">
      <c r="A104" s="233" t="s">
        <v>192</v>
      </c>
      <c r="B104" s="227" t="s">
        <v>260</v>
      </c>
      <c r="C104" s="216"/>
      <c r="D104" s="216"/>
      <c r="E104" s="216">
        <f t="shared" si="1"/>
        <v>0</v>
      </c>
      <c r="F104" s="216" t="e">
        <f t="shared" si="0"/>
        <v>#DIV/0!</v>
      </c>
      <c r="G104" s="280"/>
      <c r="H104" s="280"/>
      <c r="I104" s="280"/>
    </row>
    <row r="105" spans="1:9" ht="31.5">
      <c r="A105" s="228" t="s">
        <v>430</v>
      </c>
      <c r="B105" s="224" t="s">
        <v>261</v>
      </c>
      <c r="C105" s="216"/>
      <c r="D105" s="216"/>
      <c r="E105" s="216">
        <f t="shared" si="1"/>
        <v>0</v>
      </c>
      <c r="F105" s="216" t="e">
        <f t="shared" si="0"/>
        <v>#DIV/0!</v>
      </c>
      <c r="G105" s="274"/>
      <c r="H105" s="274"/>
      <c r="I105" s="274"/>
    </row>
    <row r="106" spans="1:9" ht="23.25" customHeight="1">
      <c r="A106" s="228" t="s">
        <v>431</v>
      </c>
      <c r="B106" s="234" t="s">
        <v>44</v>
      </c>
      <c r="C106" s="216"/>
      <c r="D106" s="216"/>
      <c r="E106" s="216">
        <f t="shared" si="1"/>
        <v>0</v>
      </c>
      <c r="F106" s="216" t="e">
        <f t="shared" si="0"/>
        <v>#DIV/0!</v>
      </c>
      <c r="G106" s="274"/>
      <c r="H106" s="274"/>
      <c r="I106" s="274"/>
    </row>
    <row r="107" spans="1:9" ht="31.5">
      <c r="A107" s="228" t="s">
        <v>432</v>
      </c>
      <c r="B107" s="234" t="s">
        <v>45</v>
      </c>
      <c r="C107" s="216"/>
      <c r="D107" s="216"/>
      <c r="E107" s="216">
        <f t="shared" si="1"/>
        <v>0</v>
      </c>
      <c r="F107" s="216" t="e">
        <f t="shared" si="0"/>
        <v>#DIV/0!</v>
      </c>
      <c r="G107" s="274"/>
      <c r="H107" s="274"/>
      <c r="I107" s="274"/>
    </row>
    <row r="108" spans="1:9" ht="20.25" customHeight="1">
      <c r="A108" s="228" t="s">
        <v>433</v>
      </c>
      <c r="B108" s="235" t="s">
        <v>46</v>
      </c>
      <c r="C108" s="216"/>
      <c r="D108" s="216"/>
      <c r="E108" s="216">
        <f t="shared" si="1"/>
        <v>0</v>
      </c>
      <c r="F108" s="216" t="e">
        <f t="shared" si="0"/>
        <v>#DIV/0!</v>
      </c>
      <c r="G108" s="274"/>
      <c r="H108" s="274"/>
      <c r="I108" s="274"/>
    </row>
    <row r="109" spans="1:9" ht="31.5">
      <c r="A109" s="233" t="s">
        <v>321</v>
      </c>
      <c r="B109" s="234" t="s">
        <v>11</v>
      </c>
      <c r="C109" s="216"/>
      <c r="D109" s="216"/>
      <c r="E109" s="216">
        <f t="shared" si="1"/>
        <v>0</v>
      </c>
      <c r="F109" s="216" t="e">
        <f t="shared" si="0"/>
        <v>#DIV/0!</v>
      </c>
      <c r="G109" s="280"/>
      <c r="H109" s="280"/>
      <c r="I109" s="280"/>
    </row>
    <row r="110" spans="1:9" ht="22.5" customHeight="1">
      <c r="A110" s="228" t="s">
        <v>434</v>
      </c>
      <c r="B110" s="234" t="s">
        <v>61</v>
      </c>
      <c r="C110" s="216"/>
      <c r="D110" s="216"/>
      <c r="E110" s="216">
        <f t="shared" si="1"/>
        <v>0</v>
      </c>
      <c r="F110" s="216" t="e">
        <f t="shared" si="0"/>
        <v>#DIV/0!</v>
      </c>
      <c r="G110" s="274"/>
      <c r="H110" s="274"/>
      <c r="I110" s="274"/>
    </row>
    <row r="111" spans="1:9" ht="31.5">
      <c r="A111" s="228" t="s">
        <v>435</v>
      </c>
      <c r="B111" s="235" t="s">
        <v>67</v>
      </c>
      <c r="C111" s="216"/>
      <c r="D111" s="216"/>
      <c r="E111" s="216">
        <f t="shared" si="1"/>
        <v>0</v>
      </c>
      <c r="F111" s="216" t="e">
        <f t="shared" si="0"/>
        <v>#DIV/0!</v>
      </c>
      <c r="G111" s="274"/>
      <c r="H111" s="274"/>
      <c r="I111" s="274"/>
    </row>
    <row r="112" spans="1:9" ht="21" customHeight="1">
      <c r="A112" s="228" t="s">
        <v>436</v>
      </c>
      <c r="B112" s="224" t="s">
        <v>235</v>
      </c>
      <c r="C112" s="216"/>
      <c r="D112" s="216"/>
      <c r="E112" s="216">
        <f t="shared" si="1"/>
        <v>0</v>
      </c>
      <c r="F112" s="216" t="e">
        <f t="shared" si="0"/>
        <v>#DIV/0!</v>
      </c>
      <c r="G112" s="274"/>
      <c r="H112" s="274"/>
      <c r="I112" s="274"/>
    </row>
    <row r="113" spans="1:9" ht="21.75" customHeight="1">
      <c r="A113" s="228" t="s">
        <v>437</v>
      </c>
      <c r="B113" s="224" t="s">
        <v>239</v>
      </c>
      <c r="C113" s="216"/>
      <c r="D113" s="216"/>
      <c r="E113" s="216">
        <f t="shared" si="1"/>
        <v>0</v>
      </c>
      <c r="F113" s="216" t="e">
        <f t="shared" si="0"/>
        <v>#DIV/0!</v>
      </c>
      <c r="G113" s="274"/>
      <c r="H113" s="274"/>
      <c r="I113" s="274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51"/>
      <c r="B116" s="151"/>
      <c r="C116" s="151"/>
      <c r="D116" s="151"/>
      <c r="E116" s="151"/>
      <c r="F116" s="151"/>
      <c r="G116" s="151"/>
      <c r="H116" s="151"/>
      <c r="I116" s="151"/>
    </row>
    <row r="117" spans="1:9" s="29" customFormat="1" ht="18.75">
      <c r="A117" s="152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95:I95"/>
    <mergeCell ref="G94:I94"/>
    <mergeCell ref="G92:I92"/>
    <mergeCell ref="G96:I96"/>
    <mergeCell ref="G76:I76"/>
    <mergeCell ref="G89:I89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E1">
      <selection activeCell="A14" sqref="A14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300"/>
      <c r="M1" s="300"/>
      <c r="N1" s="300"/>
      <c r="O1" s="109"/>
      <c r="P1" s="300" t="s">
        <v>400</v>
      </c>
      <c r="Q1" s="300"/>
      <c r="R1" s="300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4"/>
      <c r="M2" s="144"/>
      <c r="N2" s="144"/>
      <c r="O2" s="109"/>
      <c r="P2" s="300" t="s">
        <v>366</v>
      </c>
      <c r="Q2" s="300"/>
      <c r="R2" s="300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4"/>
      <c r="M3" s="144"/>
      <c r="N3" s="144"/>
      <c r="O3" s="109"/>
      <c r="P3" s="144"/>
      <c r="Q3" s="144"/>
      <c r="R3" s="144"/>
      <c r="S3" s="109"/>
    </row>
    <row r="4" spans="1:19" ht="15.75" customHeight="1">
      <c r="A4" s="48" t="s">
        <v>391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47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47"/>
      <c r="S5" s="109"/>
    </row>
    <row r="6" spans="1:19" ht="15" customHeight="1">
      <c r="A6" s="302" t="s">
        <v>124</v>
      </c>
      <c r="B6" s="302" t="s">
        <v>125</v>
      </c>
      <c r="C6" s="302"/>
      <c r="D6" s="302"/>
      <c r="E6" s="301" t="s">
        <v>262</v>
      </c>
      <c r="F6" s="301" t="s">
        <v>126</v>
      </c>
      <c r="G6" s="301"/>
      <c r="H6" s="301"/>
      <c r="I6" s="301"/>
      <c r="J6" s="301"/>
      <c r="K6" s="301"/>
      <c r="L6" s="301" t="s">
        <v>302</v>
      </c>
      <c r="M6" s="301"/>
      <c r="N6" s="303" t="s">
        <v>319</v>
      </c>
      <c r="O6" s="303"/>
      <c r="P6" s="303"/>
      <c r="Q6" s="303"/>
      <c r="R6" s="303"/>
      <c r="S6" s="109"/>
    </row>
    <row r="7" spans="1:19" ht="75.75" customHeight="1">
      <c r="A7" s="302"/>
      <c r="B7" s="302"/>
      <c r="C7" s="302"/>
      <c r="D7" s="302"/>
      <c r="E7" s="301"/>
      <c r="F7" s="301"/>
      <c r="G7" s="301"/>
      <c r="H7" s="301"/>
      <c r="I7" s="301"/>
      <c r="J7" s="301"/>
      <c r="K7" s="301"/>
      <c r="L7" s="301"/>
      <c r="M7" s="301"/>
      <c r="N7" s="148" t="s">
        <v>303</v>
      </c>
      <c r="O7" s="148" t="s">
        <v>304</v>
      </c>
      <c r="P7" s="148" t="s">
        <v>107</v>
      </c>
      <c r="Q7" s="148" t="s">
        <v>305</v>
      </c>
      <c r="R7" s="148" t="s">
        <v>306</v>
      </c>
      <c r="S7" s="109"/>
    </row>
    <row r="8" spans="1:19" s="67" customFormat="1" ht="18" customHeight="1">
      <c r="A8" s="150">
        <v>1</v>
      </c>
      <c r="B8" s="302">
        <v>2</v>
      </c>
      <c r="C8" s="302"/>
      <c r="D8" s="302"/>
      <c r="E8" s="148">
        <v>3</v>
      </c>
      <c r="F8" s="301">
        <v>4</v>
      </c>
      <c r="G8" s="301"/>
      <c r="H8" s="301"/>
      <c r="I8" s="301"/>
      <c r="J8" s="301"/>
      <c r="K8" s="301"/>
      <c r="L8" s="301">
        <v>5</v>
      </c>
      <c r="M8" s="301"/>
      <c r="N8" s="148">
        <v>6</v>
      </c>
      <c r="O8" s="148">
        <v>7</v>
      </c>
      <c r="P8" s="148">
        <v>8</v>
      </c>
      <c r="Q8" s="148">
        <v>9</v>
      </c>
      <c r="R8" s="148">
        <v>10</v>
      </c>
      <c r="S8" s="109"/>
    </row>
    <row r="9" spans="1:19" ht="18.75">
      <c r="A9" s="150"/>
      <c r="B9" s="302"/>
      <c r="C9" s="302"/>
      <c r="D9" s="302"/>
      <c r="E9" s="148"/>
      <c r="F9" s="303"/>
      <c r="G9" s="303"/>
      <c r="H9" s="303"/>
      <c r="I9" s="303"/>
      <c r="J9" s="303"/>
      <c r="K9" s="303"/>
      <c r="L9" s="305">
        <f>SUM(N9:R9)</f>
        <v>0</v>
      </c>
      <c r="M9" s="305"/>
      <c r="N9" s="168"/>
      <c r="O9" s="168"/>
      <c r="P9" s="168"/>
      <c r="Q9" s="168"/>
      <c r="R9" s="168"/>
      <c r="S9" s="109"/>
    </row>
    <row r="10" spans="1:19" ht="18.75">
      <c r="A10" s="150"/>
      <c r="B10" s="302"/>
      <c r="C10" s="302"/>
      <c r="D10" s="302"/>
      <c r="E10" s="148"/>
      <c r="F10" s="303"/>
      <c r="G10" s="303"/>
      <c r="H10" s="303"/>
      <c r="I10" s="303"/>
      <c r="J10" s="303"/>
      <c r="K10" s="303"/>
      <c r="L10" s="305">
        <f>SUM(N10:R10)</f>
        <v>0</v>
      </c>
      <c r="M10" s="305"/>
      <c r="N10" s="168"/>
      <c r="O10" s="168"/>
      <c r="P10" s="168"/>
      <c r="Q10" s="168"/>
      <c r="R10" s="168"/>
      <c r="S10" s="109"/>
    </row>
    <row r="11" spans="1:19" ht="18.75">
      <c r="A11" s="150"/>
      <c r="B11" s="302"/>
      <c r="C11" s="302"/>
      <c r="D11" s="302"/>
      <c r="E11" s="148"/>
      <c r="F11" s="303"/>
      <c r="G11" s="303"/>
      <c r="H11" s="303"/>
      <c r="I11" s="303"/>
      <c r="J11" s="303"/>
      <c r="K11" s="303"/>
      <c r="L11" s="305">
        <f>SUM(N11:R11)</f>
        <v>0</v>
      </c>
      <c r="M11" s="305"/>
      <c r="N11" s="168"/>
      <c r="O11" s="168"/>
      <c r="P11" s="168"/>
      <c r="Q11" s="168"/>
      <c r="R11" s="168"/>
      <c r="S11" s="109"/>
    </row>
    <row r="12" spans="1:19" ht="18.75">
      <c r="A12" s="150"/>
      <c r="B12" s="302"/>
      <c r="C12" s="302"/>
      <c r="D12" s="302"/>
      <c r="E12" s="148"/>
      <c r="F12" s="303"/>
      <c r="G12" s="303"/>
      <c r="H12" s="303"/>
      <c r="I12" s="303"/>
      <c r="J12" s="303"/>
      <c r="K12" s="303"/>
      <c r="L12" s="305"/>
      <c r="M12" s="305"/>
      <c r="N12" s="168"/>
      <c r="O12" s="168"/>
      <c r="P12" s="168"/>
      <c r="Q12" s="168"/>
      <c r="R12" s="168"/>
      <c r="S12" s="109"/>
    </row>
    <row r="13" spans="1:19" ht="16.5" customHeight="1">
      <c r="A13" s="311" t="s">
        <v>263</v>
      </c>
      <c r="B13" s="312"/>
      <c r="C13" s="312"/>
      <c r="D13" s="313"/>
      <c r="E13" s="146"/>
      <c r="F13" s="303"/>
      <c r="G13" s="303"/>
      <c r="H13" s="303"/>
      <c r="I13" s="303"/>
      <c r="J13" s="303"/>
      <c r="K13" s="303"/>
      <c r="L13" s="304">
        <f>SUM(N13:R13)</f>
        <v>0</v>
      </c>
      <c r="M13" s="304"/>
      <c r="N13" s="183">
        <f>SUM(N9:N11)</f>
        <v>0</v>
      </c>
      <c r="O13" s="183">
        <f>SUM(O9:O11)</f>
        <v>0</v>
      </c>
      <c r="P13" s="183">
        <f>SUM(P9:P11)</f>
        <v>0</v>
      </c>
      <c r="Q13" s="183">
        <f>SUM(Q9:Q11)</f>
        <v>0</v>
      </c>
      <c r="R13" s="183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53"/>
      <c r="M14" s="153"/>
      <c r="N14" s="154"/>
      <c r="O14" s="155"/>
      <c r="P14" s="155"/>
      <c r="Q14" s="155"/>
      <c r="R14" s="155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326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56"/>
      <c r="B17" s="156"/>
      <c r="C17" s="156"/>
      <c r="D17" s="156"/>
      <c r="E17" s="156"/>
      <c r="F17" s="156"/>
      <c r="G17" s="156"/>
      <c r="H17" s="157"/>
      <c r="I17" s="157"/>
      <c r="J17" s="157"/>
      <c r="K17" s="157"/>
      <c r="L17" s="157"/>
      <c r="M17" s="157"/>
      <c r="N17" s="157"/>
      <c r="O17" s="156"/>
      <c r="P17" s="156"/>
      <c r="Q17" s="156"/>
      <c r="R17" s="156"/>
      <c r="S17" s="109"/>
    </row>
    <row r="18" spans="1:19" ht="18.75">
      <c r="A18" s="156"/>
      <c r="B18" s="156"/>
      <c r="C18" s="156"/>
      <c r="D18" s="156"/>
      <c r="E18" s="156"/>
      <c r="F18" s="156"/>
      <c r="G18" s="156"/>
      <c r="H18" s="157"/>
      <c r="I18" s="157"/>
      <c r="J18" s="157"/>
      <c r="K18" s="157"/>
      <c r="L18" s="157"/>
      <c r="M18" s="157"/>
      <c r="N18" s="157"/>
      <c r="O18" s="156"/>
      <c r="P18" s="156"/>
      <c r="Q18" s="156"/>
      <c r="R18" s="156"/>
      <c r="S18" s="109"/>
    </row>
    <row r="19" spans="1:19" ht="18.75">
      <c r="A19" s="156"/>
      <c r="B19" s="156"/>
      <c r="C19" s="156"/>
      <c r="D19" s="156"/>
      <c r="E19" s="156"/>
      <c r="F19" s="156"/>
      <c r="G19" s="156"/>
      <c r="H19" s="157"/>
      <c r="I19" s="157"/>
      <c r="J19" s="157"/>
      <c r="K19" s="157"/>
      <c r="L19" s="157"/>
      <c r="M19" s="157"/>
      <c r="N19" s="157"/>
      <c r="O19" s="156"/>
      <c r="P19" s="156"/>
      <c r="Q19" s="156"/>
      <c r="R19" s="156"/>
      <c r="S19" s="109"/>
    </row>
    <row r="20" spans="1:19" ht="18.75">
      <c r="A20" s="156"/>
      <c r="B20" s="156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57"/>
      <c r="O20" s="156"/>
      <c r="P20" s="156"/>
      <c r="Q20" s="156"/>
      <c r="R20" s="156"/>
      <c r="S20" s="109"/>
    </row>
    <row r="21" spans="1:19" ht="18.75">
      <c r="A21" s="156"/>
      <c r="B21" s="156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57"/>
      <c r="O21" s="156"/>
      <c r="P21" s="156"/>
      <c r="Q21" s="156"/>
      <c r="R21" s="156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47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47"/>
      <c r="S24" s="43"/>
    </row>
    <row r="25" spans="1:19" s="37" customFormat="1" ht="26.25" customHeight="1">
      <c r="A25" s="302" t="s">
        <v>124</v>
      </c>
      <c r="B25" s="239" t="s">
        <v>392</v>
      </c>
      <c r="C25" s="239" t="s">
        <v>146</v>
      </c>
      <c r="D25" s="239"/>
      <c r="E25" s="239"/>
      <c r="F25" s="239"/>
      <c r="G25" s="239" t="s">
        <v>160</v>
      </c>
      <c r="H25" s="239"/>
      <c r="I25" s="239"/>
      <c r="J25" s="239"/>
      <c r="K25" s="239" t="s">
        <v>393</v>
      </c>
      <c r="L25" s="239"/>
      <c r="M25" s="239"/>
      <c r="N25" s="239"/>
      <c r="O25" s="239" t="s">
        <v>263</v>
      </c>
      <c r="P25" s="239"/>
      <c r="Q25" s="239"/>
      <c r="R25" s="239"/>
      <c r="S25" s="43"/>
    </row>
    <row r="26" spans="1:19" s="37" customFormat="1" ht="35.25" customHeight="1">
      <c r="A26" s="302"/>
      <c r="B26" s="239"/>
      <c r="C26" s="80" t="s">
        <v>307</v>
      </c>
      <c r="D26" s="80" t="s">
        <v>140</v>
      </c>
      <c r="E26" s="81" t="s">
        <v>295</v>
      </c>
      <c r="F26" s="81" t="s">
        <v>296</v>
      </c>
      <c r="G26" s="80" t="s">
        <v>307</v>
      </c>
      <c r="H26" s="80" t="s">
        <v>140</v>
      </c>
      <c r="I26" s="81" t="s">
        <v>295</v>
      </c>
      <c r="J26" s="81" t="s">
        <v>296</v>
      </c>
      <c r="K26" s="80" t="s">
        <v>307</v>
      </c>
      <c r="L26" s="80" t="s">
        <v>140</v>
      </c>
      <c r="M26" s="81" t="s">
        <v>295</v>
      </c>
      <c r="N26" s="81" t="s">
        <v>296</v>
      </c>
      <c r="O26" s="80" t="s">
        <v>307</v>
      </c>
      <c r="P26" s="80" t="s">
        <v>140</v>
      </c>
      <c r="Q26" s="81" t="s">
        <v>295</v>
      </c>
      <c r="R26" s="81" t="s">
        <v>296</v>
      </c>
      <c r="S26" s="43"/>
    </row>
    <row r="27" spans="1:19" s="68" customFormat="1" ht="12.75" customHeight="1">
      <c r="A27" s="158">
        <v>1</v>
      </c>
      <c r="B27" s="158">
        <v>2</v>
      </c>
      <c r="C27" s="158">
        <v>3</v>
      </c>
      <c r="D27" s="158">
        <v>4</v>
      </c>
      <c r="E27" s="158">
        <v>5</v>
      </c>
      <c r="F27" s="158">
        <v>6</v>
      </c>
      <c r="G27" s="158">
        <v>7</v>
      </c>
      <c r="H27" s="158">
        <v>8</v>
      </c>
      <c r="I27" s="158">
        <v>9</v>
      </c>
      <c r="J27" s="158">
        <v>10</v>
      </c>
      <c r="K27" s="158">
        <v>11</v>
      </c>
      <c r="L27" s="158">
        <v>12</v>
      </c>
      <c r="M27" s="158">
        <v>13</v>
      </c>
      <c r="N27" s="158">
        <v>14</v>
      </c>
      <c r="O27" s="158">
        <v>15</v>
      </c>
      <c r="P27" s="158">
        <v>16</v>
      </c>
      <c r="Q27" s="158">
        <v>17</v>
      </c>
      <c r="R27" s="158">
        <v>18</v>
      </c>
      <c r="S27" s="43"/>
    </row>
    <row r="28" spans="1:19" s="37" customFormat="1" ht="12.7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43"/>
    </row>
    <row r="29" spans="1:19" s="37" customFormat="1" ht="18.75">
      <c r="A29" s="149"/>
      <c r="B29" s="149"/>
      <c r="C29" s="170"/>
      <c r="D29" s="170"/>
      <c r="E29" s="170">
        <f aca="true" t="shared" si="0" ref="E29:E34">D29-C29</f>
        <v>0</v>
      </c>
      <c r="F29" s="170" t="e">
        <f aca="true" t="shared" si="1" ref="F29:F34">D29/C29*100</f>
        <v>#DIV/0!</v>
      </c>
      <c r="G29" s="170"/>
      <c r="H29" s="170"/>
      <c r="I29" s="170">
        <f aca="true" t="shared" si="2" ref="I29:I34">H29-G29</f>
        <v>0</v>
      </c>
      <c r="J29" s="170" t="e">
        <f aca="true" t="shared" si="3" ref="J29:J34">H29/G29*100</f>
        <v>#DIV/0!</v>
      </c>
      <c r="K29" s="170"/>
      <c r="L29" s="170"/>
      <c r="M29" s="170">
        <f aca="true" t="shared" si="4" ref="M29:M34">L29-K29</f>
        <v>0</v>
      </c>
      <c r="N29" s="170" t="e">
        <f aca="true" t="shared" si="5" ref="N29:N34">L29/K29*100</f>
        <v>#DIV/0!</v>
      </c>
      <c r="O29" s="170">
        <f aca="true" t="shared" si="6" ref="O29:P33">C29+G29+K29</f>
        <v>0</v>
      </c>
      <c r="P29" s="170">
        <f t="shared" si="6"/>
        <v>0</v>
      </c>
      <c r="Q29" s="170">
        <f aca="true" t="shared" si="7" ref="Q29:Q34">P29-O29</f>
        <v>0</v>
      </c>
      <c r="R29" s="170" t="e">
        <f aca="true" t="shared" si="8" ref="R29:R34">P29/O29*100</f>
        <v>#DIV/0!</v>
      </c>
      <c r="S29" s="43"/>
    </row>
    <row r="30" spans="1:19" s="37" customFormat="1" ht="18.75">
      <c r="A30" s="149"/>
      <c r="B30" s="149"/>
      <c r="C30" s="170"/>
      <c r="D30" s="170"/>
      <c r="E30" s="170">
        <f t="shared" si="0"/>
        <v>0</v>
      </c>
      <c r="F30" s="170" t="e">
        <f t="shared" si="1"/>
        <v>#DIV/0!</v>
      </c>
      <c r="G30" s="170"/>
      <c r="H30" s="170"/>
      <c r="I30" s="170">
        <f t="shared" si="2"/>
        <v>0</v>
      </c>
      <c r="J30" s="170" t="e">
        <f t="shared" si="3"/>
        <v>#DIV/0!</v>
      </c>
      <c r="K30" s="170"/>
      <c r="L30" s="170"/>
      <c r="M30" s="170">
        <f t="shared" si="4"/>
        <v>0</v>
      </c>
      <c r="N30" s="170" t="e">
        <f t="shared" si="5"/>
        <v>#DIV/0!</v>
      </c>
      <c r="O30" s="170">
        <f t="shared" si="6"/>
        <v>0</v>
      </c>
      <c r="P30" s="170">
        <f t="shared" si="6"/>
        <v>0</v>
      </c>
      <c r="Q30" s="170">
        <f t="shared" si="7"/>
        <v>0</v>
      </c>
      <c r="R30" s="170" t="e">
        <f t="shared" si="8"/>
        <v>#DIV/0!</v>
      </c>
      <c r="S30" s="43"/>
    </row>
    <row r="31" spans="1:19" s="37" customFormat="1" ht="18.75">
      <c r="A31" s="149"/>
      <c r="B31" s="149"/>
      <c r="C31" s="170"/>
      <c r="D31" s="170"/>
      <c r="E31" s="170">
        <f t="shared" si="0"/>
        <v>0</v>
      </c>
      <c r="F31" s="170" t="e">
        <f t="shared" si="1"/>
        <v>#DIV/0!</v>
      </c>
      <c r="G31" s="170"/>
      <c r="H31" s="170"/>
      <c r="I31" s="170">
        <f t="shared" si="2"/>
        <v>0</v>
      </c>
      <c r="J31" s="170" t="e">
        <f t="shared" si="3"/>
        <v>#DIV/0!</v>
      </c>
      <c r="K31" s="170"/>
      <c r="L31" s="170"/>
      <c r="M31" s="170">
        <f t="shared" si="4"/>
        <v>0</v>
      </c>
      <c r="N31" s="170" t="e">
        <f t="shared" si="5"/>
        <v>#DIV/0!</v>
      </c>
      <c r="O31" s="170">
        <f t="shared" si="6"/>
        <v>0</v>
      </c>
      <c r="P31" s="170">
        <f t="shared" si="6"/>
        <v>0</v>
      </c>
      <c r="Q31" s="170">
        <f t="shared" si="7"/>
        <v>0</v>
      </c>
      <c r="R31" s="170" t="e">
        <f t="shared" si="8"/>
        <v>#DIV/0!</v>
      </c>
      <c r="S31" s="43"/>
    </row>
    <row r="32" spans="1:19" s="37" customFormat="1" ht="18.75">
      <c r="A32" s="149"/>
      <c r="B32" s="149"/>
      <c r="C32" s="170"/>
      <c r="D32" s="170"/>
      <c r="E32" s="170">
        <f t="shared" si="0"/>
        <v>0</v>
      </c>
      <c r="F32" s="170" t="e">
        <f t="shared" si="1"/>
        <v>#DIV/0!</v>
      </c>
      <c r="G32" s="170"/>
      <c r="H32" s="170"/>
      <c r="I32" s="170">
        <f t="shared" si="2"/>
        <v>0</v>
      </c>
      <c r="J32" s="170" t="e">
        <f t="shared" si="3"/>
        <v>#DIV/0!</v>
      </c>
      <c r="K32" s="170"/>
      <c r="L32" s="170"/>
      <c r="M32" s="170">
        <f t="shared" si="4"/>
        <v>0</v>
      </c>
      <c r="N32" s="170" t="e">
        <f t="shared" si="5"/>
        <v>#DIV/0!</v>
      </c>
      <c r="O32" s="170">
        <f t="shared" si="6"/>
        <v>0</v>
      </c>
      <c r="P32" s="170">
        <f t="shared" si="6"/>
        <v>0</v>
      </c>
      <c r="Q32" s="170">
        <f t="shared" si="7"/>
        <v>0</v>
      </c>
      <c r="R32" s="170" t="e">
        <f t="shared" si="8"/>
        <v>#DIV/0!</v>
      </c>
      <c r="S32" s="43"/>
    </row>
    <row r="33" spans="1:19" s="37" customFormat="1" ht="18.75">
      <c r="A33" s="149"/>
      <c r="B33" s="149"/>
      <c r="C33" s="170"/>
      <c r="D33" s="170"/>
      <c r="E33" s="170">
        <f t="shared" si="0"/>
        <v>0</v>
      </c>
      <c r="F33" s="170" t="e">
        <f t="shared" si="1"/>
        <v>#DIV/0!</v>
      </c>
      <c r="G33" s="170"/>
      <c r="H33" s="170"/>
      <c r="I33" s="170">
        <f t="shared" si="2"/>
        <v>0</v>
      </c>
      <c r="J33" s="170" t="e">
        <f t="shared" si="3"/>
        <v>#DIV/0!</v>
      </c>
      <c r="K33" s="170"/>
      <c r="L33" s="170"/>
      <c r="M33" s="170">
        <f t="shared" si="4"/>
        <v>0</v>
      </c>
      <c r="N33" s="170" t="e">
        <f t="shared" si="5"/>
        <v>#DIV/0!</v>
      </c>
      <c r="O33" s="170">
        <f t="shared" si="6"/>
        <v>0</v>
      </c>
      <c r="P33" s="170">
        <f t="shared" si="6"/>
        <v>0</v>
      </c>
      <c r="Q33" s="170">
        <f t="shared" si="7"/>
        <v>0</v>
      </c>
      <c r="R33" s="170" t="e">
        <f t="shared" si="8"/>
        <v>#DIV/0!</v>
      </c>
      <c r="S33" s="43"/>
    </row>
    <row r="34" spans="1:19" s="37" customFormat="1" ht="17.25" customHeight="1">
      <c r="A34" s="308" t="s">
        <v>263</v>
      </c>
      <c r="B34" s="308"/>
      <c r="C34" s="170">
        <f>SUM(C28:C33)</f>
        <v>0</v>
      </c>
      <c r="D34" s="170">
        <f>SUM(D28:D33)</f>
        <v>0</v>
      </c>
      <c r="E34" s="170">
        <f t="shared" si="0"/>
        <v>0</v>
      </c>
      <c r="F34" s="170" t="e">
        <f t="shared" si="1"/>
        <v>#DIV/0!</v>
      </c>
      <c r="G34" s="170">
        <f>SUM(G28:G33)</f>
        <v>0</v>
      </c>
      <c r="H34" s="170">
        <f>SUM(H28:H33)</f>
        <v>0</v>
      </c>
      <c r="I34" s="170">
        <f t="shared" si="2"/>
        <v>0</v>
      </c>
      <c r="J34" s="170" t="e">
        <f t="shared" si="3"/>
        <v>#DIV/0!</v>
      </c>
      <c r="K34" s="170">
        <f>SUM(K28:K33)</f>
        <v>0</v>
      </c>
      <c r="L34" s="170">
        <f>SUM(L28:L33)</f>
        <v>0</v>
      </c>
      <c r="M34" s="170">
        <f t="shared" si="4"/>
        <v>0</v>
      </c>
      <c r="N34" s="170" t="e">
        <f t="shared" si="5"/>
        <v>#DIV/0!</v>
      </c>
      <c r="O34" s="170">
        <f>SUM(O28:O33)</f>
        <v>0</v>
      </c>
      <c r="P34" s="170">
        <f>SUM(P28:P33)</f>
        <v>0</v>
      </c>
      <c r="Q34" s="170">
        <f t="shared" si="7"/>
        <v>0</v>
      </c>
      <c r="R34" s="170" t="e">
        <f t="shared" si="8"/>
        <v>#DIV/0!</v>
      </c>
      <c r="S34" s="43"/>
    </row>
    <row r="35" spans="1:18" s="41" customFormat="1" ht="17.25" customHeight="1">
      <c r="A35" s="307" t="s">
        <v>228</v>
      </c>
      <c r="B35" s="307"/>
      <c r="C35" s="184" t="e">
        <f>C34/O34*100</f>
        <v>#DIV/0!</v>
      </c>
      <c r="D35" s="184" t="e">
        <f>D34/P34*100</f>
        <v>#DIV/0!</v>
      </c>
      <c r="E35" s="184"/>
      <c r="F35" s="184"/>
      <c r="G35" s="184" t="e">
        <f>G34/O34*100</f>
        <v>#DIV/0!</v>
      </c>
      <c r="H35" s="184" t="e">
        <f>H34/P34*100</f>
        <v>#DIV/0!</v>
      </c>
      <c r="I35" s="184"/>
      <c r="J35" s="184"/>
      <c r="K35" s="184" t="e">
        <f>K34/O34*100</f>
        <v>#DIV/0!</v>
      </c>
      <c r="L35" s="184" t="e">
        <f>L34/P34*100</f>
        <v>#DIV/0!</v>
      </c>
      <c r="M35" s="184"/>
      <c r="N35" s="184"/>
      <c r="O35" s="184" t="e">
        <f>C35+G35+K35</f>
        <v>#DIV/0!</v>
      </c>
      <c r="P35" s="184" t="e">
        <f>D35+H35+L35</f>
        <v>#DIV/0!</v>
      </c>
      <c r="Q35" s="184"/>
      <c r="R35" s="184"/>
    </row>
    <row r="36" spans="1:19" s="37" customFormat="1" ht="17.25" customHeight="1">
      <c r="A36" s="159"/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43"/>
      <c r="P36" s="43"/>
      <c r="Q36" s="43"/>
      <c r="R36" s="43"/>
      <c r="S36" s="43"/>
    </row>
    <row r="37" spans="1:19" s="37" customFormat="1" ht="17.25" customHeight="1">
      <c r="A37" s="159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99" t="s">
        <v>308</v>
      </c>
      <c r="C39" s="299"/>
      <c r="D39" s="299"/>
      <c r="E39" s="299"/>
      <c r="F39" s="299"/>
      <c r="G39" s="299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306" t="s">
        <v>325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109"/>
    </row>
    <row r="42" spans="1:19" ht="18.75">
      <c r="A42" s="109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09"/>
      <c r="P42" s="109"/>
      <c r="Q42" s="109"/>
      <c r="R42" s="109"/>
      <c r="S42" s="109"/>
    </row>
    <row r="43" spans="1:19" ht="18.75">
      <c r="A43" s="109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09"/>
      <c r="P43" s="109"/>
      <c r="Q43" s="109"/>
      <c r="R43" s="109"/>
      <c r="S43" s="109"/>
    </row>
    <row r="44" spans="1:19" ht="18.75">
      <c r="A44" s="109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09"/>
      <c r="P44" s="109"/>
      <c r="Q44" s="109"/>
      <c r="R44" s="109"/>
      <c r="S44" s="109"/>
    </row>
    <row r="45" spans="1:19" ht="18.75">
      <c r="A45" s="109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09"/>
      <c r="P45" s="109"/>
      <c r="Q45" s="109"/>
      <c r="R45" s="109"/>
      <c r="S45" s="109"/>
    </row>
    <row r="46" spans="1:19" ht="18.75">
      <c r="A46" s="109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09"/>
      <c r="P46" s="109"/>
      <c r="Q46" s="109"/>
      <c r="R46" s="109"/>
      <c r="S46" s="109"/>
    </row>
    <row r="47" spans="1:19" ht="18.75">
      <c r="A47" s="109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09"/>
      <c r="P47" s="109"/>
      <c r="Q47" s="109"/>
      <c r="R47" s="109"/>
      <c r="S47" s="109"/>
    </row>
    <row r="48" spans="1:19" ht="18.75">
      <c r="A48" s="109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354</v>
      </c>
      <c r="C49" s="43"/>
      <c r="D49" s="109"/>
      <c r="E49" s="109"/>
      <c r="F49" s="109"/>
      <c r="G49" s="109"/>
      <c r="H49" s="109"/>
      <c r="I49" s="127"/>
      <c r="J49" s="127"/>
      <c r="K49" s="109"/>
      <c r="L49" s="109"/>
      <c r="M49" s="109"/>
      <c r="N49" s="309" t="s">
        <v>420</v>
      </c>
      <c r="O49" s="310"/>
      <c r="P49" s="310"/>
      <c r="Q49" s="50"/>
      <c r="R49" s="109"/>
      <c r="S49" s="109"/>
    </row>
    <row r="50" spans="1:19" s="64" customFormat="1" ht="6.75" customHeight="1">
      <c r="A50" s="108"/>
      <c r="B50" s="53" t="s">
        <v>355</v>
      </c>
      <c r="C50" s="53"/>
      <c r="D50" s="108"/>
      <c r="E50" s="108"/>
      <c r="F50" s="108"/>
      <c r="G50" s="108"/>
      <c r="H50" s="108"/>
      <c r="I50" s="54" t="s">
        <v>356</v>
      </c>
      <c r="J50" s="54"/>
      <c r="K50" s="108"/>
      <c r="L50" s="108"/>
      <c r="M50" s="108"/>
      <c r="N50" s="108"/>
      <c r="O50" s="61" t="s">
        <v>359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357</v>
      </c>
      <c r="C51" s="109"/>
      <c r="D51" s="109"/>
      <c r="E51" s="109"/>
      <c r="F51" s="109"/>
      <c r="G51" s="109"/>
      <c r="H51" s="109"/>
      <c r="I51" s="60" t="s">
        <v>224</v>
      </c>
      <c r="J51" s="43"/>
      <c r="K51" s="109"/>
      <c r="L51" s="109"/>
      <c r="M51" s="109"/>
      <c r="N51" s="109"/>
      <c r="O51" s="62" t="s">
        <v>358</v>
      </c>
      <c r="P51" s="109"/>
      <c r="Q51" s="109"/>
      <c r="R51" s="109"/>
      <c r="S51" s="109"/>
    </row>
    <row r="52" spans="1:19" ht="18.75">
      <c r="A52" s="109"/>
      <c r="B52" s="162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8">
    <mergeCell ref="N49:P49"/>
    <mergeCell ref="P2:R2"/>
    <mergeCell ref="B10:D10"/>
    <mergeCell ref="B12:D12"/>
    <mergeCell ref="A13:D13"/>
    <mergeCell ref="F6:K7"/>
    <mergeCell ref="A6:A7"/>
    <mergeCell ref="E6:E7"/>
    <mergeCell ref="F12:K12"/>
    <mergeCell ref="F13:K13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C25:F25"/>
    <mergeCell ref="N6:R6"/>
    <mergeCell ref="B25:B26"/>
    <mergeCell ref="A25:A26"/>
    <mergeCell ref="L13:M13"/>
    <mergeCell ref="L11:M11"/>
    <mergeCell ref="G25:J25"/>
    <mergeCell ref="L12:M12"/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Admin</cp:lastModifiedBy>
  <cp:lastPrinted>2023-04-06T07:19:23Z</cp:lastPrinted>
  <dcterms:created xsi:type="dcterms:W3CDTF">2003-03-13T16:00:22Z</dcterms:created>
  <dcterms:modified xsi:type="dcterms:W3CDTF">2024-04-11T06:30:32Z</dcterms:modified>
  <cp:category/>
  <cp:version/>
  <cp:contentType/>
  <cp:contentStatus/>
</cp:coreProperties>
</file>