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88" windowWidth="12000" windowHeight="6480" tabRatio="631" activeTab="0"/>
  </bookViews>
  <sheets>
    <sheet name="фінплан" sheetId="1" r:id="rId1"/>
    <sheet name="таблиця 1" sheetId="2" r:id="rId2"/>
    <sheet name="таблиця 2" sheetId="3" r:id="rId3"/>
    <sheet name="таблиця 3" sheetId="4" r:id="rId4"/>
    <sheet name="Таблиця 4" sheetId="5" r:id="rId5"/>
    <sheet name="Таблиця 5" sheetId="6" r:id="rId6"/>
    <sheet name="Таблиця 5.1" sheetId="7" r:id="rId7"/>
  </sheets>
  <definedNames>
    <definedName name="_xlnm.Print_Titles" localSheetId="0">'фінплан'!$26:$27</definedName>
    <definedName name="_xlnm.Print_Area" localSheetId="2">'таблиця 2'!$A$1:$I$23</definedName>
    <definedName name="_xlnm.Print_Area" localSheetId="0">'фінплан'!$A$1:$I$124</definedName>
  </definedNames>
  <calcPr fullCalcOnLoad="1"/>
</workbook>
</file>

<file path=xl/sharedStrings.xml><?xml version="1.0" encoding="utf-8"?>
<sst xmlns="http://schemas.openxmlformats.org/spreadsheetml/2006/main" count="545" uniqueCount="424">
  <si>
    <t>X</t>
  </si>
  <si>
    <t>Керівник підприємства                                                       __________________                                                              ____________________</t>
  </si>
  <si>
    <t>Код рядка</t>
  </si>
  <si>
    <t>Капітальні інвестиції, усього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</si>
  <si>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</si>
  <si>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</si>
  <si>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</si>
  <si>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Витрати на оплату праці</t>
  </si>
  <si>
    <t>Відрахування на соціальні заходи</t>
  </si>
  <si>
    <t>Амортизація</t>
  </si>
  <si>
    <t>010</t>
  </si>
  <si>
    <t>020</t>
  </si>
  <si>
    <t>030</t>
  </si>
  <si>
    <t xml:space="preserve">                                                                                                                                  </t>
  </si>
  <si>
    <t xml:space="preserve">за ЄДРПОУ 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</si>
  <si>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</si>
  <si>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</si>
  <si>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</si>
  <si>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</si>
  <si>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</si>
  <si>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</si>
  <si>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</si>
  <si>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</si>
  <si>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</si>
  <si>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за КОПФГ</t>
  </si>
  <si>
    <t>001</t>
  </si>
  <si>
    <t>002</t>
  </si>
  <si>
    <t>003</t>
  </si>
  <si>
    <t>004</t>
  </si>
  <si>
    <t xml:space="preserve">Організаційно-правова форма </t>
  </si>
  <si>
    <t xml:space="preserve">Код рядка </t>
  </si>
  <si>
    <t>У тому числі за основними видами діяльності згідно з КВЕД:</t>
  </si>
  <si>
    <t>011</t>
  </si>
  <si>
    <t>012</t>
  </si>
  <si>
    <t>013</t>
  </si>
  <si>
    <t>014</t>
  </si>
  <si>
    <t>015</t>
  </si>
  <si>
    <t>податок на прибуток</t>
  </si>
  <si>
    <t>податок на додану вартість</t>
  </si>
  <si>
    <t>016</t>
  </si>
  <si>
    <t>Усього доходів</t>
  </si>
  <si>
    <t>коди</t>
  </si>
  <si>
    <t>Рік</t>
  </si>
  <si>
    <t>за КОАТУУ</t>
  </si>
  <si>
    <t>Одиниця виміру: тис. грн.</t>
  </si>
  <si>
    <t>Основні фінансові показники підприємства</t>
  </si>
  <si>
    <t>І. Формування прибутку підприємства</t>
  </si>
  <si>
    <t>Довідка:</t>
  </si>
  <si>
    <t>факт минулого року</t>
  </si>
  <si>
    <t>Плановий рік (усього)</t>
  </si>
  <si>
    <t>Дохід (виручка) від реалізації продукції (товарів, робіт, послуг)</t>
  </si>
  <si>
    <t>інші непрямі податки</t>
  </si>
  <si>
    <t>005</t>
  </si>
  <si>
    <t>006</t>
  </si>
  <si>
    <t>007</t>
  </si>
  <si>
    <t>008</t>
  </si>
  <si>
    <t>009</t>
  </si>
  <si>
    <t>012/1</t>
  </si>
  <si>
    <t>012/2</t>
  </si>
  <si>
    <t>012/5</t>
  </si>
  <si>
    <t>017</t>
  </si>
  <si>
    <t>018</t>
  </si>
  <si>
    <t>019</t>
  </si>
  <si>
    <t>Доходи</t>
  </si>
  <si>
    <t>Витрати</t>
  </si>
  <si>
    <t>022/1</t>
  </si>
  <si>
    <t>023/1</t>
  </si>
  <si>
    <t>023/2</t>
  </si>
  <si>
    <t>збиток</t>
  </si>
  <si>
    <t>ІІ. Розподіл чистого прибутку</t>
  </si>
  <si>
    <t xml:space="preserve">Відрахування частини прибутку:  </t>
  </si>
  <si>
    <t xml:space="preserve">Відрахування до фонду дивідендів:  </t>
  </si>
  <si>
    <t>на державну частку</t>
  </si>
  <si>
    <t>026/1</t>
  </si>
  <si>
    <t>Перераховані дивіденди за результатами фінансово-господарської діяльності за минулий рік, у тому числі:</t>
  </si>
  <si>
    <t>027/1</t>
  </si>
  <si>
    <t>Розвиток виробництва:</t>
  </si>
  <si>
    <t>029/1</t>
  </si>
  <si>
    <t>Резервний фонд</t>
  </si>
  <si>
    <t>031</t>
  </si>
  <si>
    <t>032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</si>
  <si>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</si>
  <si>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бюджету, у тому числі:</t>
  </si>
  <si>
    <t>033</t>
  </si>
  <si>
    <t>034</t>
  </si>
  <si>
    <t>033/1</t>
  </si>
  <si>
    <t>акцизний збір</t>
  </si>
  <si>
    <t>033/2</t>
  </si>
  <si>
    <t>ПДВ, що підлягає сплаті до бюджету за підсумками звітного періоду</t>
  </si>
  <si>
    <t>033/3</t>
  </si>
  <si>
    <t>ПДВ, що підлягає відшкодуванню з бюджету за підсумками звітного періоду</t>
  </si>
  <si>
    <t>033/4</t>
  </si>
  <si>
    <t>рентні платежі</t>
  </si>
  <si>
    <t>033/5</t>
  </si>
  <si>
    <t>ресурсні платежі</t>
  </si>
  <si>
    <t>033/6</t>
  </si>
  <si>
    <t>033/7</t>
  </si>
  <si>
    <t>Погашення податкової заборгованості, у тому числі:</t>
  </si>
  <si>
    <t>погашення реструктуризованих та відстрочених сум, що підлягають сплаті у поточному році:</t>
  </si>
  <si>
    <t>035</t>
  </si>
  <si>
    <t>034/1</t>
  </si>
  <si>
    <t>до бюджету</t>
  </si>
  <si>
    <t>034/2</t>
  </si>
  <si>
    <t>до державних цільових фондів</t>
  </si>
  <si>
    <t>034/3</t>
  </si>
  <si>
    <t>неустойки (штрафи, пені)</t>
  </si>
  <si>
    <t>034/4</t>
  </si>
  <si>
    <t>Внески до державних цільових фондів, у тому числі:</t>
  </si>
  <si>
    <t>внески до Пенсійного фонду України</t>
  </si>
  <si>
    <t>036</t>
  </si>
  <si>
    <t>035/1</t>
  </si>
  <si>
    <t>внески до фондів соцціального страхування</t>
  </si>
  <si>
    <t>035/2</t>
  </si>
  <si>
    <t>Інші обов’язкові платежі, у тому числі:</t>
  </si>
  <si>
    <t>місцеві податки та збори</t>
  </si>
  <si>
    <t>036/1</t>
  </si>
  <si>
    <t>036/2</t>
  </si>
  <si>
    <t>Продовження додатка 1</t>
  </si>
  <si>
    <t>Таблиця 1</t>
  </si>
  <si>
    <t>Елементи операційних витрат</t>
  </si>
  <si>
    <t>І  квартал</t>
  </si>
  <si>
    <t>ІІ  квартал</t>
  </si>
  <si>
    <t>ІІІ  квартал</t>
  </si>
  <si>
    <t>ІV квартал</t>
  </si>
  <si>
    <t xml:space="preserve">У тому числі </t>
  </si>
  <si>
    <t>Матеріальні затрати, у тому числі</t>
  </si>
  <si>
    <t>витрати на сировину й основні матеріали</t>
  </si>
  <si>
    <t>001/1</t>
  </si>
  <si>
    <t>витрати на паливо та енергію</t>
  </si>
  <si>
    <t>001/2</t>
  </si>
  <si>
    <t>Інші операційні витрати</t>
  </si>
  <si>
    <t>Операційні витрати, усього</t>
  </si>
  <si>
    <t>Таблиця 2</t>
  </si>
  <si>
    <t>фінансовий план поточного року</t>
  </si>
  <si>
    <t>Капітальні інвестиції</t>
  </si>
  <si>
    <t>придбання (виготовлення) інших необоротних матеріальних активів</t>
  </si>
  <si>
    <t>Таблиця 3</t>
  </si>
  <si>
    <t>Коефіцієнтний аналіз</t>
  </si>
  <si>
    <t>на 01.01 факту минулого року</t>
  </si>
  <si>
    <t>на 01.04 факту минулого року</t>
  </si>
  <si>
    <t>на 01.07 факту минулого року</t>
  </si>
  <si>
    <t>на 01.10 факту минулого року</t>
  </si>
  <si>
    <t>на 01.01 факту поточного року</t>
  </si>
  <si>
    <t>на 01.04 факту поточного року</t>
  </si>
  <si>
    <t>Примітки</t>
  </si>
  <si>
    <t>Таблиця 4</t>
  </si>
  <si>
    <t>Рух грошових коштів</t>
  </si>
  <si>
    <t>Факт минулого року</t>
  </si>
  <si>
    <t>Прогнозний рух коштів на кінець поточного року</t>
  </si>
  <si>
    <t>У тому числі</t>
  </si>
  <si>
    <t>Надходження</t>
  </si>
  <si>
    <t>Керівник підприємства                                                                                  __________________                                                                                         ____________________</t>
  </si>
  <si>
    <t xml:space="preserve"> (посада)                                                                                                                         (підпис)                                                                                                                  (ПІБ)  </t>
  </si>
  <si>
    <t xml:space="preserve">І  квартал </t>
  </si>
  <si>
    <t>ІV  квартал</t>
  </si>
  <si>
    <t>Факт поточного року</t>
  </si>
  <si>
    <t xml:space="preserve">Плановий рік (усього) </t>
  </si>
  <si>
    <t xml:space="preserve">Цільове фінансування  </t>
  </si>
  <si>
    <t xml:space="preserve">Отримання короткострокових кредитів </t>
  </si>
  <si>
    <t>Аванси одержані</t>
  </si>
  <si>
    <t xml:space="preserve">Інші надходження (розшифрувати) 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</si>
  <si>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</si>
  <si>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</si>
  <si>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Отримання довгострокових кредитів </t>
  </si>
  <si>
    <t xml:space="preserve">Розрахунки за товари, роботи та послуги </t>
  </si>
  <si>
    <t xml:space="preserve">Розрахунки з оплати праці </t>
  </si>
  <si>
    <t xml:space="preserve">Платежі в бюджет (розшифрувати) </t>
  </si>
  <si>
    <t>Інші витрати (розшифрувати)</t>
  </si>
  <si>
    <t xml:space="preserve">Придбання основних засобів  </t>
  </si>
  <si>
    <t xml:space="preserve">Капітальні вкладення  </t>
  </si>
  <si>
    <t xml:space="preserve">Придбання нематеріальних активів </t>
  </si>
  <si>
    <t xml:space="preserve">Сплата дивідендів </t>
  </si>
  <si>
    <t>Грошові кошти:</t>
  </si>
  <si>
    <t>на початок періоду</t>
  </si>
  <si>
    <t>Чистий грошовий потік</t>
  </si>
  <si>
    <t>Таблиця 5</t>
  </si>
  <si>
    <t>ІНФОРМАЦІЯ</t>
  </si>
  <si>
    <t>до фінансового плану</t>
  </si>
  <si>
    <t>________________________________________________</t>
  </si>
  <si>
    <t>(назва підприємства)</t>
  </si>
  <si>
    <t xml:space="preserve">1. Дані про підприємство </t>
  </si>
  <si>
    <t>загальна інформація про підприємство (резюме);</t>
  </si>
  <si>
    <t xml:space="preserve">персонал та фонд оплати праці: </t>
  </si>
  <si>
    <t>2. Перелік підприємств, які входять до консолідованого фінансового плану</t>
  </si>
  <si>
    <t>Підприємство</t>
  </si>
  <si>
    <t>Вид діяльності</t>
  </si>
  <si>
    <t>3. Інформація про бізнес підприємства (код рядка 005 фінансового плану)</t>
  </si>
  <si>
    <t>Питома вага  в загальному обсязі реалізації (у %)</t>
  </si>
  <si>
    <t>Фактичний показник отримання доходу (виручки) за минулий рік</t>
  </si>
  <si>
    <t>Плановий показник  отримання доходу (виручки) за плановий рік</t>
  </si>
  <si>
    <t>за минулий рік</t>
  </si>
  <si>
    <t>за плановий рік</t>
  </si>
  <si>
    <t>Х</t>
  </si>
  <si>
    <t>Разом: 100 %</t>
  </si>
  <si>
    <t>4. Діючі фінансові зобов’язання підприємства</t>
  </si>
  <si>
    <t>Назва банку</t>
  </si>
  <si>
    <t>Вид кредитного продукту та  цільове призначення</t>
  </si>
  <si>
    <t>Заборгованість на останню дату</t>
  </si>
  <si>
    <t>Забезпечення</t>
  </si>
  <si>
    <t xml:space="preserve">Усього </t>
  </si>
  <si>
    <t>х</t>
  </si>
  <si>
    <t xml:space="preserve">5. Аналіз окремих статей  фінансового плану </t>
  </si>
  <si>
    <t>Фінансовий план поточного року</t>
  </si>
  <si>
    <t>Пояснення та обґрунтування до запланованого рівня доходів/витрат</t>
  </si>
  <si>
    <t>Інші відрахування з доходу</t>
  </si>
  <si>
    <t>Інші операційні доходи</t>
  </si>
  <si>
    <t xml:space="preserve">Дохід від участі в капіталі </t>
  </si>
  <si>
    <t xml:space="preserve">Інші фінансові доходи </t>
  </si>
  <si>
    <t>Інші доходи</t>
  </si>
  <si>
    <t xml:space="preserve">Собівартість реалізованої продукції (товарів, робіт та послуг) </t>
  </si>
  <si>
    <t>витрати на службові відрядження</t>
  </si>
  <si>
    <t>012/5/1</t>
  </si>
  <si>
    <t>витрати на зв’язок</t>
  </si>
  <si>
    <t>012/5/2</t>
  </si>
  <si>
    <t>витрати на оплату праці</t>
  </si>
  <si>
    <t>012/5/3</t>
  </si>
  <si>
    <t>відрахування на соціальні заходи</t>
  </si>
  <si>
    <t>012/5/4</t>
  </si>
  <si>
    <t>амортизація основних засобів і нематеріальних активів загальногосподарського призначення</t>
  </si>
  <si>
    <t>012/5/5</t>
  </si>
  <si>
    <t>витрати на операційну оренду основних засобів та роялті, що мають загальногосподарське призначення</t>
  </si>
  <si>
    <t>012/5/6</t>
  </si>
  <si>
    <t>витрати на страхування майна загальногосподарського призначення</t>
  </si>
  <si>
    <t>012/5/7</t>
  </si>
  <si>
    <t>витрати на страхування загальногосподарського персоналу</t>
  </si>
  <si>
    <t>012/5/8</t>
  </si>
  <si>
    <t xml:space="preserve">організаційно-технічні послуги </t>
  </si>
  <si>
    <t>012/5/9</t>
  </si>
  <si>
    <t>консультаційні та інформаційні послуги</t>
  </si>
  <si>
    <t>012/5/10</t>
  </si>
  <si>
    <t>юридичні послуги</t>
  </si>
  <si>
    <t>012/5/11</t>
  </si>
  <si>
    <t>послуги з оцінки майна</t>
  </si>
  <si>
    <t>012/5/12</t>
  </si>
  <si>
    <t>витрати на охорону праці загальногосподарського персоналу</t>
  </si>
  <si>
    <t>012/5/13</t>
  </si>
  <si>
    <t xml:space="preserve">витрати на підвищення кваліфікації та перепідготовку кадрів </t>
  </si>
  <si>
    <t>012/5/14</t>
  </si>
  <si>
    <t>витрати на утримання основних фондів, інших необоротних активів загальногосподарського використання, у тому числі:</t>
  </si>
  <si>
    <t>012/5/15</t>
  </si>
  <si>
    <t>витрати на поліпшення основних фондів</t>
  </si>
  <si>
    <t>012/5/16</t>
  </si>
  <si>
    <t xml:space="preserve">інші адміністративні витрати </t>
  </si>
  <si>
    <t>012/5/17</t>
  </si>
  <si>
    <t>Реклама</t>
  </si>
  <si>
    <t>013/1</t>
  </si>
  <si>
    <t>013/2</t>
  </si>
  <si>
    <t>відрахування до резерву сумнівних боргів</t>
  </si>
  <si>
    <t>014/1</t>
  </si>
  <si>
    <t>014/2</t>
  </si>
  <si>
    <t>Фінансові витрати</t>
  </si>
  <si>
    <t>Витрати від участі в капіталі</t>
  </si>
  <si>
    <t>Інші витрати</t>
  </si>
  <si>
    <t>Інші фонди</t>
  </si>
  <si>
    <t>Інші  податки</t>
  </si>
  <si>
    <t>Інші платежі</t>
  </si>
  <si>
    <t>Інші цілі розподілу чистого прибутку</t>
  </si>
  <si>
    <t>№ з/п</t>
  </si>
  <si>
    <t>Марка</t>
  </si>
  <si>
    <t>Рік придбання</t>
  </si>
  <si>
    <t>Ціль використання</t>
  </si>
  <si>
    <t>7. Інформація про проекти, під які планується залучити кредитні кошти</t>
  </si>
  <si>
    <t>9. Інша додаткова інформація по підприємству</t>
  </si>
  <si>
    <t xml:space="preserve">       пункт 3 таблиці 5 заповнюється шляхом додавання рядків із зазначенням кожного виду діяльності підприємства;</t>
  </si>
  <si>
    <t xml:space="preserve">       пункт 4  таблиці 5 заповнюється шляхом додавання рядків із зазначенням назви конкретного кредитора підприємства;</t>
  </si>
  <si>
    <t xml:space="preserve">       пункт 6 таблиці 5 заповнюється шляхом додавання рядків із зазначенням назви кожного виду транспорту;</t>
  </si>
  <si>
    <t xml:space="preserve">       пункт 7 таблиці 5 має містити повну інформацію щодо кожного проекту, під які планується залучати кошти, з обґрунтуванням суми позики, терміну окупності;</t>
  </si>
  <si>
    <t xml:space="preserve">       пункт 8 таблиці 5 заповнюється шляхом додавання рядків із зазначенням назви кожного об’єкта.</t>
  </si>
  <si>
    <t>Сума, валюта за договором (у тис. грн.)</t>
  </si>
  <si>
    <t>Процентна ставка</t>
  </si>
  <si>
    <t>Дата видачі/погашення (графік)</t>
  </si>
  <si>
    <t>Адміністративні витрати, усього, у тому числі:</t>
  </si>
  <si>
    <t>Інші операційні витрати, усього, у тому числі:</t>
  </si>
  <si>
    <t xml:space="preserve">Надходження грошових коштів від основної діяльності </t>
  </si>
  <si>
    <t xml:space="preserve">Надходження грошових коштів від інвестиційної діяльності </t>
  </si>
  <si>
    <t xml:space="preserve">Надходження від продажу акцій та облігацій </t>
  </si>
  <si>
    <t xml:space="preserve">Надходження грошових коштів від фінансової діяльності </t>
  </si>
  <si>
    <t>Видатки грошових коштів основної діяльності</t>
  </si>
  <si>
    <t xml:space="preserve">Видатки грошових коштів інвестиційної діяльності </t>
  </si>
  <si>
    <t xml:space="preserve">Придбання акцій та облігацій  </t>
  </si>
  <si>
    <t xml:space="preserve">Видатки грошових коштів фінансової діяльності </t>
  </si>
  <si>
    <t xml:space="preserve">Повернення довгострокових кредитів </t>
  </si>
  <si>
    <t>на кінець періоду</t>
  </si>
  <si>
    <r>
      <t xml:space="preserve"> Види діяльності </t>
    </r>
    <r>
      <rPr>
        <b/>
        <i/>
        <sz val="10"/>
        <rFont val="Times New Roman"/>
        <family val="1"/>
      </rPr>
      <t>(указати всі види діяльності)</t>
    </r>
  </si>
  <si>
    <r>
      <t xml:space="preserve">інші витрати на збут </t>
    </r>
    <r>
      <rPr>
        <i/>
        <sz val="10"/>
        <rFont val="Times New Roman"/>
        <family val="1"/>
      </rPr>
      <t>(розшифрування)</t>
    </r>
  </si>
  <si>
    <r>
      <t xml:space="preserve">інші операційні витрати </t>
    </r>
    <r>
      <rPr>
        <i/>
        <sz val="10"/>
        <rFont val="Times New Roman"/>
        <family val="1"/>
      </rPr>
      <t>(розшифрування)</t>
    </r>
    <r>
      <rPr>
        <vertAlign val="superscript"/>
        <sz val="10"/>
        <rFont val="Times New Roman"/>
        <family val="1"/>
      </rPr>
      <t xml:space="preserve">            </t>
    </r>
  </si>
  <si>
    <r>
      <t>Назва об</t>
    </r>
    <r>
      <rPr>
        <b/>
        <sz val="10"/>
        <color indexed="8"/>
        <rFont val="Times New Roman"/>
        <family val="1"/>
      </rPr>
      <t>’</t>
    </r>
    <r>
      <rPr>
        <b/>
        <sz val="10"/>
        <rFont val="Times New Roman"/>
        <family val="1"/>
      </rPr>
      <t>єкта</t>
    </r>
  </si>
  <si>
    <r>
      <t xml:space="preserve">     </t>
    </r>
    <r>
      <rPr>
        <b/>
        <sz val="10"/>
        <rFont val="Times New Roman"/>
        <family val="1"/>
      </rPr>
      <t>Примітки:</t>
    </r>
  </si>
  <si>
    <r>
      <t xml:space="preserve">       </t>
    </r>
    <r>
      <rPr>
        <sz val="10"/>
        <rFont val="Times New Roman"/>
        <family val="1"/>
      </rPr>
      <t>пункт 2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таблиці 5 заповнюється шляхом додавання рядків із зазначенням назви конкретного підприємства;</t>
    </r>
  </si>
  <si>
    <t>Керівник підприємства                                               __________________                                                  ____________________</t>
  </si>
  <si>
    <t xml:space="preserve">(посада)                                                                                     (підпис)                                                                              (ПІБ)  </t>
  </si>
  <si>
    <t>Витрати на збут, усього,
у тому числі:</t>
  </si>
  <si>
    <t>господарськими товариствами, холдинговими компаніями та їх дочірніми підприємствами за нормативами, установленими в поточному році за результатами фінансово-господарської діяльності за минулий рік, у тому числі:</t>
  </si>
  <si>
    <t>Виручка від реалізації товарів, робіт, послуг</t>
  </si>
  <si>
    <t>Оптимальне значення</t>
  </si>
  <si>
    <t>Характеризує ефективність використання активів підприємства</t>
  </si>
  <si>
    <t>Характеризує інвестиційну політику підприємства</t>
  </si>
  <si>
    <t>Характеризує частину поточних зобов'язань, яка може бути сплачена негайно</t>
  </si>
  <si>
    <t>Коефицієнт абсолютної ліквідності (грошові кошти / поточні зобов'язання)                                  (ф.1 р.230 + р.240) / ф.1 р.620</t>
  </si>
  <si>
    <t>Характеризує співвідношення власних та позикових коштів і залежність підприємства від зовнішніх фінансових джерел</t>
  </si>
  <si>
    <t>&gt; 0,5</t>
  </si>
  <si>
    <t>&gt; 1</t>
  </si>
  <si>
    <t>&gt; 0</t>
  </si>
  <si>
    <t>Характеризує можливість підприємства виконати зовнішні зобов'язання за рахунок власних активів, його незалежність від позикових джерел</t>
  </si>
  <si>
    <t>Характеризує ефективність господарської діяльності підприємства</t>
  </si>
  <si>
    <t>Показує відносний приріст (зменшення) зобов'язань підприємства, його залежність від позикових коштів</t>
  </si>
  <si>
    <t xml:space="preserve"> 0,2-0,35            та більше</t>
  </si>
  <si>
    <t>Надзвичайні доходи (відшкодування збитків від надзвичайних ситуацій, стихійного лиха, пожеж, техногенних аварій тощо)</t>
  </si>
  <si>
    <t>033/7/1</t>
  </si>
  <si>
    <t>у тому числі відрахування частини чистого прибутку (доход)</t>
  </si>
  <si>
    <t>Приріст активів пдприємства, усього</t>
  </si>
  <si>
    <t>у тому числі:</t>
  </si>
  <si>
    <t>Модернізація, модифікація (добудова, дообладнання, реконструкція) основних засобів</t>
  </si>
  <si>
    <t>Придбання (створення) оборотних активів</t>
  </si>
  <si>
    <t>Капітальний ремонт</t>
  </si>
  <si>
    <t>Інші фінансові зобов'язання</t>
  </si>
  <si>
    <t>Усього:</t>
  </si>
  <si>
    <t>План по залученню коштів</t>
  </si>
  <si>
    <t>План по поверненню залучених коштів</t>
  </si>
  <si>
    <t>Довгострокові кредити</t>
  </si>
  <si>
    <t>Короткострокові кредити</t>
  </si>
  <si>
    <t>Витрати      (тис. грн.), усього</t>
  </si>
  <si>
    <t>у тому числі за їх видами:</t>
  </si>
  <si>
    <t>Матеріальні витрати</t>
  </si>
  <si>
    <t>Оплата праці</t>
  </si>
  <si>
    <t>Амор-тизація</t>
  </si>
  <si>
    <t>1.</t>
  </si>
  <si>
    <t>2.</t>
  </si>
  <si>
    <t>3.</t>
  </si>
  <si>
    <t xml:space="preserve">        Додаткова інформація має включати результати аналізу фінансово-господарської  діяльності підприємства за попередній рік, показники  господарської діяльності та розвитку підприємства в поточному році та на плановий рік, цінову політику підприємства</t>
  </si>
  <si>
    <r>
      <t xml:space="preserve">       рядки пункту 5 таблиці 5 -  004, 006, 007, 008, 009, 011, 012/5/17, 013/2, 014/2, 015, 016, 017, 031, 033/7, 036/2 та рядок </t>
    </r>
    <r>
      <rPr>
        <b/>
        <sz val="10"/>
        <rFont val="Times New Roman"/>
        <family val="1"/>
      </rPr>
      <t>“</t>
    </r>
    <r>
      <rPr>
        <sz val="10"/>
        <rFont val="Times New Roman"/>
        <family val="1"/>
      </rPr>
      <t>Інші цілі розподілу чистого прибутку” заповнюються шляхом додавання рядків, до яких мають бути включені всі витрати або дох</t>
    </r>
  </si>
  <si>
    <t>Зобов'язання</t>
  </si>
  <si>
    <t xml:space="preserve">державними, казенними підприємствами та їх об'єднаннями і дочірніми підприємствами                         (до державного бюджету) </t>
  </si>
  <si>
    <t xml:space="preserve">Коефіцієнт рентабельності активів (чистий прибуток / вартість активів)                              ф.2 р. 220 / ф.1 р.280 </t>
  </si>
  <si>
    <t>Збільшення</t>
  </si>
  <si>
    <t>Коефіцієнт рентабельності діяльності (чистий прибуток / чистий дохід)                             ф.2 р. 220 / ф.2 р. 035</t>
  </si>
  <si>
    <t>Коефіцієнт поточної ліквідності (покриття) (оборотні активи /         поточні зобов'язання)                                            ф.1 р. 260 / ф.1 р.620</t>
  </si>
  <si>
    <t>Показує достатність ресурсів підприємства, які можуть бути використані для погашення його поточних зобов’язань.  Нормативне значенням для цього показника є &gt; 1-1,5</t>
  </si>
  <si>
    <t>Фінансова стійкість (власний капітал / (довгострокові зобов'язання + поточні зобов'язання)                           (ф.1 р. 380 + р. 430) /                  (ф.1 р. 480 + р. 620)</t>
  </si>
  <si>
    <t>Коефіцієнт фінансової незалежності (автономії) (власний капітал / пасиви)        (ф.1 р.380 + р.430) / ф.1 р.640</t>
  </si>
  <si>
    <t>Коефіцієнт заборгованості (залучений капітал /           власний капітал)                                 (ф.1 р. 480 + р. 620) /                        (ф.1 р. 380 + р. 430)</t>
  </si>
  <si>
    <t>0,5-0,7</t>
  </si>
  <si>
    <t>Показує фінансову незалежность підприємства від залучення (запозичення) коштів. Зменшення цього показника свідчить про зміцнення фінансового стану підприємства та зменшення його залежності від залучених коштів</t>
  </si>
  <si>
    <t>Зменшення/приріст зобов'язань (зобов'язання на дату розрахунку / зобов'язання на відповідну дату попереднього року), %                                ф.1 р. 480 + р. 620</t>
  </si>
  <si>
    <r>
      <t xml:space="preserve">&lt; </t>
    </r>
    <r>
      <rPr>
        <sz val="10"/>
        <rFont val="Times New Roman"/>
        <family val="1"/>
      </rPr>
      <t>100 %</t>
    </r>
  </si>
  <si>
    <t>Коефіцієнт зносу основних засобів (сума зносу / первісну вартість основних засобів)                                         (ф.1 р. 032 / ф.1 р. 031)</t>
  </si>
  <si>
    <t>Зменшення</t>
  </si>
  <si>
    <t>Факт       минулого року</t>
  </si>
  <si>
    <t>Залучення кредитних коштів</t>
  </si>
  <si>
    <t>Інші джерела (розшифрувати)</t>
  </si>
  <si>
    <t>Усього</t>
  </si>
  <si>
    <t>Відсоток</t>
  </si>
  <si>
    <t>8. Джерела інвестицій</t>
  </si>
  <si>
    <t>6. Витрати на утримання транспорту  (у складі адміністративних витрат)</t>
  </si>
  <si>
    <t>господарськими товариствами, холдинговими компаніями та їх дочірніми підприємствами відповідно до законодавства України                                 (до державного бюджету)</t>
  </si>
  <si>
    <t xml:space="preserve">загальна кількість зайнятих на підприємстві з відокремленням чисельності апарату підприємства та розмежуванням категорій працівників (порівняно з фактичними даними року, що минув, запланованого рівня поточного року та даними планового року).                                     У разі збільшення фонду оплати праці в плановому році порівняно з установленим рівнем попереднього року надати обґрунтування. </t>
  </si>
  <si>
    <t>4.1. Інформація щодо отримання та повернення залучених коштів                                                                                     (тис. гривень)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</si>
  <si>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</si>
  <si>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</si>
  <si>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Витрати в тому числі</t>
  </si>
  <si>
    <t>012//7</t>
  </si>
  <si>
    <t>комунальне підприємство</t>
  </si>
  <si>
    <t xml:space="preserve"> </t>
  </si>
  <si>
    <t>Територія     Мукачево</t>
  </si>
  <si>
    <t>Директор</t>
  </si>
  <si>
    <t>Адміністративні витрати</t>
  </si>
  <si>
    <t>Витрати на збут</t>
  </si>
  <si>
    <t>Податки</t>
  </si>
  <si>
    <t xml:space="preserve">Інші фінансові доходи (розшифрувати) </t>
  </si>
  <si>
    <t>Витрати на нарахування оплати праці</t>
  </si>
  <si>
    <t>Підприємство   КП "Мукачівське кар’єроуправління"</t>
  </si>
  <si>
    <t>Місцезнаходження  Закарпатська обл. м. Мукачево вул. Ужгородська 17</t>
  </si>
  <si>
    <t>Телефон 03131-7-10-80</t>
  </si>
  <si>
    <t>Прізвище та ініціали керівника Годя Юрій Омелянович</t>
  </si>
  <si>
    <t>Годя Ю.О.</t>
  </si>
  <si>
    <t>Віщак О.В</t>
  </si>
  <si>
    <t xml:space="preserve">Економіст              </t>
  </si>
  <si>
    <t>Віщак О.В.</t>
  </si>
  <si>
    <t>Економіст</t>
  </si>
  <si>
    <t>03327078</t>
  </si>
  <si>
    <t>Годя Ю.О</t>
  </si>
  <si>
    <t>Вибухові роботи</t>
  </si>
  <si>
    <t>Електроенергія</t>
  </si>
  <si>
    <t>ПМП</t>
  </si>
  <si>
    <t xml:space="preserve">Розробка уступів </t>
  </si>
  <si>
    <t>Профспілкові внески</t>
  </si>
  <si>
    <t>Усього операційних витрат</t>
  </si>
  <si>
    <t>Прибуток від операційної діяльності</t>
  </si>
  <si>
    <t>Податок  на прибуток</t>
  </si>
  <si>
    <t>Чистий прибуток</t>
  </si>
  <si>
    <t>Ремонти</t>
  </si>
  <si>
    <t>001/3</t>
  </si>
  <si>
    <t>Чисельність працівників  67 ( шістдесят сім)</t>
  </si>
  <si>
    <t>факт минулого року 2021</t>
  </si>
  <si>
    <t>фінансовий план  року 2022р.</t>
  </si>
  <si>
    <t>Плановий рік 2023 рік. ( усього )</t>
  </si>
  <si>
    <t>Сировина, матеріали</t>
  </si>
  <si>
    <t>Ремонти  обладнання, машин та агрегатів</t>
  </si>
  <si>
    <t>Іншіопераційні витрати</t>
  </si>
  <si>
    <t>Будівельні матеріали</t>
  </si>
  <si>
    <t>Фінансовий результат діяльності</t>
  </si>
  <si>
    <t>Оренда техніки ,послуги</t>
  </si>
  <si>
    <t>Запасні частини</t>
  </si>
  <si>
    <t>Дозвіьні документи (Держпраця,Держдор НДІ,Зак.ЕТЦ Техогляд)</t>
  </si>
  <si>
    <r>
      <t xml:space="preserve">ФІНАНСОВИЙ ПЛАН ПІДПРИЄМСТВА НА  </t>
    </r>
    <r>
      <rPr>
        <b/>
        <u val="single"/>
        <sz val="16"/>
        <rFont val="Times New Roman"/>
        <family val="1"/>
      </rPr>
      <t>2023</t>
    </r>
    <r>
      <rPr>
        <b/>
        <sz val="16"/>
        <rFont val="Times New Roman"/>
        <family val="1"/>
      </rPr>
      <t xml:space="preserve"> рік</t>
    </r>
  </si>
  <si>
    <r>
      <t xml:space="preserve">Інші вирахування з доходу </t>
    </r>
    <r>
      <rPr>
        <i/>
        <sz val="16"/>
        <rFont val="Times New Roman"/>
        <family val="1"/>
      </rPr>
      <t>(розшифрування)</t>
    </r>
  </si>
  <si>
    <r>
      <t xml:space="preserve">Чистий дохід (виручка) від реалізації продукції (товарів, робіт, послуг) </t>
    </r>
    <r>
      <rPr>
        <i/>
        <sz val="16"/>
        <rFont val="Times New Roman"/>
        <family val="1"/>
      </rPr>
      <t>(розшифрування)</t>
    </r>
  </si>
  <si>
    <r>
      <t xml:space="preserve">Інші операційні доходи </t>
    </r>
    <r>
      <rPr>
        <i/>
        <sz val="16"/>
        <rFont val="Times New Roman"/>
        <family val="1"/>
      </rPr>
      <t>(розшифрування)</t>
    </r>
  </si>
  <si>
    <r>
      <t xml:space="preserve">Дохід від участі в капіталі </t>
    </r>
    <r>
      <rPr>
        <i/>
        <sz val="16"/>
        <rFont val="Times New Roman"/>
        <family val="1"/>
      </rPr>
      <t>(розшифрування)</t>
    </r>
  </si>
  <si>
    <r>
      <t xml:space="preserve">Інші фінансові доходи </t>
    </r>
    <r>
      <rPr>
        <i/>
        <sz val="16"/>
        <rFont val="Times New Roman"/>
        <family val="1"/>
      </rPr>
      <t>(розшифрування)</t>
    </r>
  </si>
  <si>
    <r>
      <t xml:space="preserve">Інші доходи </t>
    </r>
    <r>
      <rPr>
        <i/>
        <sz val="16"/>
        <rFont val="Times New Roman"/>
        <family val="1"/>
      </rPr>
      <t>(розшифрування)</t>
    </r>
  </si>
  <si>
    <r>
      <t>Собівартість реалізованої продукції (товарів, робіт та послуг)</t>
    </r>
    <r>
      <rPr>
        <b/>
        <i/>
        <sz val="16"/>
        <rFont val="Times New Roman"/>
        <family val="1"/>
      </rPr>
      <t xml:space="preserve"> (розшифрування)</t>
    </r>
  </si>
  <si>
    <r>
      <t xml:space="preserve">Інші фонди </t>
    </r>
    <r>
      <rPr>
        <b/>
        <i/>
        <sz val="16"/>
        <rFont val="Times New Roman"/>
        <family val="1"/>
      </rPr>
      <t>(розшифрувати)</t>
    </r>
  </si>
  <si>
    <r>
      <t xml:space="preserve">Інші податки </t>
    </r>
    <r>
      <rPr>
        <i/>
        <sz val="16"/>
        <rFont val="Times New Roman"/>
        <family val="1"/>
      </rPr>
      <t>(розшифрувати)</t>
    </r>
  </si>
  <si>
    <r>
      <t xml:space="preserve">інші платежі </t>
    </r>
    <r>
      <rPr>
        <i/>
        <sz val="16"/>
        <rFont val="Times New Roman"/>
        <family val="1"/>
      </rPr>
      <t>(розшифрувати)</t>
    </r>
  </si>
  <si>
    <t>"ПОГОДЖЕНО"</t>
  </si>
  <si>
    <t>Начальник УМГ</t>
  </si>
  <si>
    <r>
      <t xml:space="preserve">"ЗАТВЕРДЖЕНО" </t>
    </r>
    <r>
      <rPr>
        <sz val="16"/>
        <rFont val="Times New Roman"/>
        <family val="1"/>
      </rPr>
      <t xml:space="preserve"> </t>
    </r>
  </si>
  <si>
    <t xml:space="preserve"> Директор "Мукачівського кар’єроуправління"</t>
  </si>
  <si>
    <t>_________</t>
  </si>
  <si>
    <t>___________п. Блінов А.Ю.</t>
  </si>
  <si>
    <t>тис.грн.</t>
  </si>
  <si>
    <t xml:space="preserve">                          "__"____________2022р.</t>
  </si>
  <si>
    <t>"___"__________2022р.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</si>
</sst>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"/>
    <numFmt numFmtId="197" formatCode="0.0%"/>
    <numFmt numFmtId="198" formatCode="[$-422]d\ mmmm\ yyyy&quot; р.&quot;"/>
  </numFmts>
  <fonts count="87"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i/>
      <sz val="7"/>
      <name val="Times New Roman"/>
      <family val="1"/>
    </font>
    <font>
      <sz val="7"/>
      <name val="Arial Cyr"/>
      <family val="0"/>
    </font>
    <font>
      <b/>
      <sz val="7"/>
      <name val="Arial Cyr"/>
      <family val="0"/>
    </font>
    <font>
      <sz val="9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vertAlign val="superscript"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Arial"/>
      <family val="2"/>
    </font>
    <font>
      <b/>
      <sz val="9"/>
      <name val="Arial Cyr"/>
      <family val="0"/>
    </font>
    <font>
      <sz val="9"/>
      <name val="Arial"/>
      <family val="2"/>
    </font>
    <font>
      <b/>
      <sz val="10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1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i/>
      <u val="single"/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sz val="16"/>
      <color indexed="11"/>
      <name val="Times New Roman"/>
      <family val="1"/>
    </font>
    <font>
      <sz val="16"/>
      <color indexed="10"/>
      <name val="Times New Roman"/>
      <family val="1"/>
    </font>
    <font>
      <i/>
      <sz val="12"/>
      <name val="Times New Roman Cyr"/>
      <family val="1"/>
    </font>
    <font>
      <sz val="12"/>
      <name val="Arial Cyr"/>
      <family val="0"/>
    </font>
    <font>
      <b/>
      <sz val="10"/>
      <name val="Arial"/>
      <family val="2"/>
    </font>
    <font>
      <u val="single"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 Cyr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9"/>
        <bgColor indexed="22"/>
      </patternFill>
    </fill>
    <fill>
      <patternFill patternType="gray0625">
        <fgColor indexed="22"/>
        <bgColor indexed="22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56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wrapText="1" shrinkToFit="1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left"/>
    </xf>
    <xf numFmtId="0" fontId="15" fillId="0" borderId="10" xfId="0" applyFont="1" applyFill="1" applyBorder="1" applyAlignment="1" quotePrefix="1">
      <alignment horizontal="center"/>
    </xf>
    <xf numFmtId="0" fontId="15" fillId="0" borderId="10" xfId="0" applyFont="1" applyFill="1" applyBorder="1" applyAlignment="1" quotePrefix="1">
      <alignment horizontal="center" vertical="center"/>
    </xf>
    <xf numFmtId="0" fontId="15" fillId="0" borderId="11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wrapText="1"/>
    </xf>
    <xf numFmtId="3" fontId="14" fillId="0" borderId="0" xfId="0" applyNumberFormat="1" applyFont="1" applyBorder="1" applyAlignment="1">
      <alignment/>
    </xf>
    <xf numFmtId="0" fontId="16" fillId="0" borderId="0" xfId="0" applyFont="1" applyFill="1" applyAlignment="1">
      <alignment/>
    </xf>
    <xf numFmtId="0" fontId="21" fillId="0" borderId="1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 shrinkToFit="1"/>
    </xf>
    <xf numFmtId="0" fontId="21" fillId="0" borderId="1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top" wrapText="1"/>
    </xf>
    <xf numFmtId="0" fontId="27" fillId="0" borderId="10" xfId="0" applyFont="1" applyFill="1" applyBorder="1" applyAlignment="1" quotePrefix="1">
      <alignment horizontal="center"/>
    </xf>
    <xf numFmtId="0" fontId="27" fillId="0" borderId="10" xfId="0" applyFont="1" applyFill="1" applyBorder="1" applyAlignment="1" quotePrefix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justify" wrapText="1" shrinkToFit="1"/>
    </xf>
    <xf numFmtId="0" fontId="21" fillId="0" borderId="0" xfId="0" applyFont="1" applyAlignment="1">
      <alignment wrapText="1" shrinkToFit="1"/>
    </xf>
    <xf numFmtId="0" fontId="20" fillId="0" borderId="0" xfId="0" applyFont="1" applyAlignment="1">
      <alignment horizontal="right"/>
    </xf>
    <xf numFmtId="0" fontId="26" fillId="0" borderId="0" xfId="0" applyFont="1" applyAlignment="1">
      <alignment/>
    </xf>
    <xf numFmtId="0" fontId="15" fillId="0" borderId="15" xfId="0" applyFont="1" applyFill="1" applyBorder="1" applyAlignment="1">
      <alignment wrapText="1"/>
    </xf>
    <xf numFmtId="0" fontId="15" fillId="0" borderId="14" xfId="0" applyFont="1" applyFill="1" applyBorder="1" applyAlignment="1" quotePrefix="1">
      <alignment horizontal="center"/>
    </xf>
    <xf numFmtId="0" fontId="15" fillId="0" borderId="16" xfId="0" applyFont="1" applyFill="1" applyBorder="1" applyAlignment="1">
      <alignment wrapText="1"/>
    </xf>
    <xf numFmtId="0" fontId="15" fillId="0" borderId="17" xfId="0" applyFont="1" applyFill="1" applyBorder="1" applyAlignment="1" quotePrefix="1">
      <alignment horizontal="center"/>
    </xf>
    <xf numFmtId="3" fontId="23" fillId="0" borderId="12" xfId="0" applyNumberFormat="1" applyFont="1" applyFill="1" applyBorder="1" applyAlignment="1">
      <alignment horizontal="left" vertical="center" wrapText="1" shrinkToFit="1"/>
    </xf>
    <xf numFmtId="3" fontId="23" fillId="0" borderId="13" xfId="0" applyNumberFormat="1" applyFont="1" applyFill="1" applyBorder="1" applyAlignment="1">
      <alignment horizontal="left" vertical="center" wrapText="1" shrinkToFit="1"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23" fillId="0" borderId="0" xfId="0" applyFont="1" applyAlignment="1">
      <alignment horizontal="right"/>
    </xf>
    <xf numFmtId="0" fontId="30" fillId="0" borderId="18" xfId="0" applyFont="1" applyFill="1" applyBorder="1" applyAlignment="1" quotePrefix="1">
      <alignment horizontal="center" vertical="center"/>
    </xf>
    <xf numFmtId="0" fontId="32" fillId="0" borderId="18" xfId="0" applyFont="1" applyFill="1" applyBorder="1" applyAlignment="1" quotePrefix="1">
      <alignment horizontal="center" vertical="center"/>
    </xf>
    <xf numFmtId="0" fontId="30" fillId="0" borderId="19" xfId="0" applyFont="1" applyFill="1" applyBorder="1" applyAlignment="1" quotePrefix="1">
      <alignment horizontal="center" vertical="center"/>
    </xf>
    <xf numFmtId="0" fontId="22" fillId="34" borderId="12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2" fillId="34" borderId="12" xfId="0" applyFont="1" applyFill="1" applyBorder="1" applyAlignment="1">
      <alignment horizontal="left" vertical="top" wrapText="1"/>
    </xf>
    <xf numFmtId="0" fontId="22" fillId="0" borderId="20" xfId="0" applyFont="1" applyFill="1" applyBorder="1" applyAlignment="1">
      <alignment horizontal="left" vertical="top" wrapText="1"/>
    </xf>
    <xf numFmtId="0" fontId="23" fillId="0" borderId="21" xfId="0" applyFont="1" applyFill="1" applyBorder="1" applyAlignment="1">
      <alignment vertical="top" wrapText="1"/>
    </xf>
    <xf numFmtId="0" fontId="23" fillId="0" borderId="22" xfId="0" applyFont="1" applyFill="1" applyBorder="1" applyAlignment="1">
      <alignment vertical="top" wrapText="1"/>
    </xf>
    <xf numFmtId="0" fontId="23" fillId="0" borderId="23" xfId="0" applyFont="1" applyFill="1" applyBorder="1" applyAlignment="1">
      <alignment vertical="top" wrapText="1"/>
    </xf>
    <xf numFmtId="0" fontId="20" fillId="0" borderId="24" xfId="0" applyFont="1" applyFill="1" applyBorder="1" applyAlignment="1">
      <alignment horizontal="center" vertical="center" wrapText="1" shrinkToFit="1"/>
    </xf>
    <xf numFmtId="0" fontId="20" fillId="0" borderId="25" xfId="0" applyFont="1" applyFill="1" applyBorder="1" applyAlignment="1">
      <alignment horizontal="center" vertical="center" wrapText="1" shrinkToFit="1"/>
    </xf>
    <xf numFmtId="2" fontId="21" fillId="0" borderId="12" xfId="0" applyNumberFormat="1" applyFont="1" applyFill="1" applyBorder="1" applyAlignment="1" quotePrefix="1">
      <alignment horizontal="center" vertical="center"/>
    </xf>
    <xf numFmtId="2" fontId="21" fillId="0" borderId="12" xfId="0" applyNumberFormat="1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 quotePrefix="1">
      <alignment horizontal="center" vertical="center"/>
    </xf>
    <xf numFmtId="2" fontId="21" fillId="0" borderId="1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 shrinkToFi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right" vertical="center" wrapText="1" shrinkToFit="1"/>
    </xf>
    <xf numFmtId="0" fontId="21" fillId="0" borderId="22" xfId="0" applyFont="1" applyBorder="1" applyAlignment="1">
      <alignment horizontal="center" vertical="center" wrapText="1"/>
    </xf>
    <xf numFmtId="190" fontId="20" fillId="0" borderId="22" xfId="0" applyNumberFormat="1" applyFont="1" applyBorder="1" applyAlignment="1">
      <alignment horizontal="center" vertical="center" wrapText="1"/>
    </xf>
    <xf numFmtId="190" fontId="21" fillId="0" borderId="22" xfId="0" applyNumberFormat="1" applyFont="1" applyBorder="1" applyAlignment="1">
      <alignment horizontal="center" vertical="center" wrapText="1"/>
    </xf>
    <xf numFmtId="190" fontId="21" fillId="0" borderId="23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right" vertical="center" wrapText="1" shrinkToFit="1"/>
    </xf>
    <xf numFmtId="190" fontId="21" fillId="0" borderId="10" xfId="0" applyNumberFormat="1" applyFont="1" applyBorder="1" applyAlignment="1">
      <alignment horizontal="center" vertical="center" wrapText="1"/>
    </xf>
    <xf numFmtId="190" fontId="21" fillId="0" borderId="30" xfId="0" applyNumberFormat="1" applyFont="1" applyBorder="1" applyAlignment="1">
      <alignment horizontal="center" vertical="center" wrapText="1"/>
    </xf>
    <xf numFmtId="0" fontId="21" fillId="0" borderId="31" xfId="0" applyFont="1" applyBorder="1" applyAlignment="1">
      <alignment horizontal="right" vertical="center" wrapText="1" shrinkToFit="1"/>
    </xf>
    <xf numFmtId="0" fontId="21" fillId="0" borderId="32" xfId="0" applyFont="1" applyBorder="1" applyAlignment="1">
      <alignment horizontal="center" vertical="center" wrapText="1"/>
    </xf>
    <xf numFmtId="190" fontId="20" fillId="0" borderId="32" xfId="0" applyNumberFormat="1" applyFont="1" applyBorder="1" applyAlignment="1">
      <alignment horizontal="center" vertical="center" wrapText="1"/>
    </xf>
    <xf numFmtId="190" fontId="21" fillId="0" borderId="32" xfId="0" applyNumberFormat="1" applyFont="1" applyBorder="1" applyAlignment="1">
      <alignment horizontal="center" vertical="center" wrapText="1"/>
    </xf>
    <xf numFmtId="190" fontId="21" fillId="0" borderId="33" xfId="0" applyNumberFormat="1" applyFont="1" applyBorder="1" applyAlignment="1">
      <alignment horizontal="center" vertical="center" wrapText="1"/>
    </xf>
    <xf numFmtId="190" fontId="35" fillId="0" borderId="24" xfId="0" applyNumberFormat="1" applyFont="1" applyBorder="1" applyAlignment="1">
      <alignment horizontal="center" vertical="center"/>
    </xf>
    <xf numFmtId="190" fontId="35" fillId="0" borderId="24" xfId="0" applyNumberFormat="1" applyFont="1" applyBorder="1" applyAlignment="1">
      <alignment horizontal="right" vertical="center" wrapText="1"/>
    </xf>
    <xf numFmtId="190" fontId="35" fillId="0" borderId="2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5" fillId="0" borderId="0" xfId="0" applyFont="1" applyFill="1" applyBorder="1" applyAlignment="1">
      <alignment horizontal="right" vertical="center"/>
    </xf>
    <xf numFmtId="190" fontId="35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 shrinkToFit="1"/>
    </xf>
    <xf numFmtId="0" fontId="36" fillId="0" borderId="0" xfId="0" applyFont="1" applyAlignment="1">
      <alignment wrapText="1" shrinkToFit="1"/>
    </xf>
    <xf numFmtId="0" fontId="36" fillId="0" borderId="0" xfId="0" applyFont="1" applyAlignment="1">
      <alignment/>
    </xf>
    <xf numFmtId="0" fontId="33" fillId="0" borderId="0" xfId="0" applyFont="1" applyFill="1" applyAlignment="1">
      <alignment/>
    </xf>
    <xf numFmtId="0" fontId="19" fillId="0" borderId="0" xfId="0" applyFont="1" applyFill="1" applyAlignment="1">
      <alignment/>
    </xf>
    <xf numFmtId="191" fontId="15" fillId="0" borderId="10" xfId="0" applyNumberFormat="1" applyFont="1" applyFill="1" applyBorder="1" applyAlignment="1">
      <alignment vertical="center"/>
    </xf>
    <xf numFmtId="191" fontId="15" fillId="0" borderId="30" xfId="0" applyNumberFormat="1" applyFont="1" applyFill="1" applyBorder="1" applyAlignment="1">
      <alignment vertical="center"/>
    </xf>
    <xf numFmtId="191" fontId="15" fillId="0" borderId="14" xfId="0" applyNumberFormat="1" applyFont="1" applyFill="1" applyBorder="1" applyAlignment="1">
      <alignment/>
    </xf>
    <xf numFmtId="191" fontId="15" fillId="0" borderId="34" xfId="0" applyNumberFormat="1" applyFont="1" applyFill="1" applyBorder="1" applyAlignment="1">
      <alignment/>
    </xf>
    <xf numFmtId="191" fontId="15" fillId="0" borderId="10" xfId="0" applyNumberFormat="1" applyFont="1" applyFill="1" applyBorder="1" applyAlignment="1" quotePrefix="1">
      <alignment horizontal="center" vertical="center"/>
    </xf>
    <xf numFmtId="191" fontId="15" fillId="0" borderId="10" xfId="0" applyNumberFormat="1" applyFont="1" applyFill="1" applyBorder="1" applyAlignment="1" quotePrefix="1">
      <alignment horizontal="center"/>
    </xf>
    <xf numFmtId="191" fontId="15" fillId="0" borderId="10" xfId="0" applyNumberFormat="1" applyFont="1" applyFill="1" applyBorder="1" applyAlignment="1" quotePrefix="1">
      <alignment horizontal="center" vertical="center" wrapText="1"/>
    </xf>
    <xf numFmtId="191" fontId="15" fillId="0" borderId="14" xfId="0" applyNumberFormat="1" applyFont="1" applyFill="1" applyBorder="1" applyAlignment="1" quotePrefix="1">
      <alignment horizontal="center"/>
    </xf>
    <xf numFmtId="191" fontId="15" fillId="0" borderId="17" xfId="0" applyNumberFormat="1" applyFont="1" applyFill="1" applyBorder="1" applyAlignment="1" quotePrefix="1">
      <alignment horizontal="center"/>
    </xf>
    <xf numFmtId="0" fontId="21" fillId="0" borderId="35" xfId="0" applyFont="1" applyFill="1" applyBorder="1" applyAlignment="1">
      <alignment/>
    </xf>
    <xf numFmtId="0" fontId="21" fillId="0" borderId="36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left" vertical="center" wrapText="1"/>
    </xf>
    <xf numFmtId="0" fontId="21" fillId="0" borderId="37" xfId="0" applyFont="1" applyFill="1" applyBorder="1" applyAlignment="1">
      <alignment horizontal="center" vertical="center" wrapText="1" shrinkToFit="1"/>
    </xf>
    <xf numFmtId="2" fontId="21" fillId="0" borderId="37" xfId="0" applyNumberFormat="1" applyFont="1" applyFill="1" applyBorder="1" applyAlignment="1" quotePrefix="1">
      <alignment horizontal="center" vertical="center"/>
    </xf>
    <xf numFmtId="2" fontId="21" fillId="0" borderId="37" xfId="0" applyNumberFormat="1" applyFont="1" applyFill="1" applyBorder="1" applyAlignment="1">
      <alignment horizontal="center" vertical="center"/>
    </xf>
    <xf numFmtId="3" fontId="23" fillId="0" borderId="37" xfId="0" applyNumberFormat="1" applyFont="1" applyFill="1" applyBorder="1" applyAlignment="1">
      <alignment horizontal="left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38" xfId="0" applyFont="1" applyFill="1" applyBorder="1" applyAlignment="1">
      <alignment horizontal="center" vertical="center" wrapText="1" shrinkToFit="1"/>
    </xf>
    <xf numFmtId="2" fontId="21" fillId="0" borderId="20" xfId="0" applyNumberFormat="1" applyFont="1" applyFill="1" applyBorder="1" applyAlignment="1" quotePrefix="1">
      <alignment horizontal="center" vertical="center"/>
    </xf>
    <xf numFmtId="2" fontId="21" fillId="0" borderId="20" xfId="0" applyNumberFormat="1" applyFont="1" applyFill="1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left" vertical="center" wrapText="1" shrinkToFit="1"/>
    </xf>
    <xf numFmtId="190" fontId="22" fillId="0" borderId="10" xfId="0" applyNumberFormat="1" applyFont="1" applyFill="1" applyBorder="1" applyAlignment="1">
      <alignment horizontal="right" vertical="center" wrapText="1"/>
    </xf>
    <xf numFmtId="190" fontId="30" fillId="0" borderId="10" xfId="0" applyNumberFormat="1" applyFont="1" applyFill="1" applyBorder="1" applyAlignment="1">
      <alignment horizontal="right" vertical="center"/>
    </xf>
    <xf numFmtId="190" fontId="22" fillId="0" borderId="30" xfId="0" applyNumberFormat="1" applyFont="1" applyFill="1" applyBorder="1" applyAlignment="1">
      <alignment horizontal="right" vertical="center" wrapText="1"/>
    </xf>
    <xf numFmtId="190" fontId="32" fillId="0" borderId="10" xfId="0" applyNumberFormat="1" applyFont="1" applyFill="1" applyBorder="1" applyAlignment="1">
      <alignment horizontal="right" vertical="center"/>
    </xf>
    <xf numFmtId="190" fontId="23" fillId="0" borderId="10" xfId="0" applyNumberFormat="1" applyFont="1" applyFill="1" applyBorder="1" applyAlignment="1">
      <alignment horizontal="right" vertical="center" wrapText="1"/>
    </xf>
    <xf numFmtId="190" fontId="23" fillId="0" borderId="30" xfId="0" applyNumberFormat="1" applyFont="1" applyFill="1" applyBorder="1" applyAlignment="1">
      <alignment horizontal="right" vertical="center" wrapText="1"/>
    </xf>
    <xf numFmtId="190" fontId="22" fillId="0" borderId="24" xfId="0" applyNumberFormat="1" applyFont="1" applyFill="1" applyBorder="1" applyAlignment="1">
      <alignment horizontal="right" vertical="center" wrapText="1"/>
    </xf>
    <xf numFmtId="190" fontId="30" fillId="0" borderId="24" xfId="0" applyNumberFormat="1" applyFont="1" applyFill="1" applyBorder="1" applyAlignment="1">
      <alignment horizontal="right" vertical="center"/>
    </xf>
    <xf numFmtId="190" fontId="22" fillId="0" borderId="25" xfId="0" applyNumberFormat="1" applyFont="1" applyFill="1" applyBorder="1" applyAlignment="1">
      <alignment horizontal="right" vertical="center" wrapText="1"/>
    </xf>
    <xf numFmtId="0" fontId="35" fillId="0" borderId="0" xfId="0" applyFont="1" applyBorder="1" applyAlignment="1">
      <alignment horizontal="right" vertical="center"/>
    </xf>
    <xf numFmtId="190" fontId="35" fillId="0" borderId="0" xfId="0" applyNumberFormat="1" applyFont="1" applyBorder="1" applyAlignment="1">
      <alignment horizontal="center" vertical="center"/>
    </xf>
    <xf numFmtId="190" fontId="35" fillId="0" borderId="0" xfId="0" applyNumberFormat="1" applyFont="1" applyBorder="1" applyAlignment="1">
      <alignment horizontal="right" vertical="center" wrapText="1"/>
    </xf>
    <xf numFmtId="0" fontId="20" fillId="0" borderId="11" xfId="0" applyFont="1" applyBorder="1" applyAlignment="1">
      <alignment horizontal="center" vertical="center" wrapText="1" shrinkToFit="1"/>
    </xf>
    <xf numFmtId="0" fontId="21" fillId="0" borderId="11" xfId="0" applyFont="1" applyBorder="1" applyAlignment="1">
      <alignment horizontal="center" vertical="center" wrapText="1" shrinkToFit="1"/>
    </xf>
    <xf numFmtId="0" fontId="21" fillId="0" borderId="31" xfId="0" applyFont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horizontal="left" wrapText="1"/>
    </xf>
    <xf numFmtId="191" fontId="2" fillId="0" borderId="0" xfId="0" applyNumberFormat="1" applyFont="1" applyBorder="1" applyAlignment="1">
      <alignment/>
    </xf>
    <xf numFmtId="190" fontId="32" fillId="35" borderId="10" xfId="0" applyNumberFormat="1" applyFont="1" applyFill="1" applyBorder="1" applyAlignment="1">
      <alignment horizontal="right" vertical="center"/>
    </xf>
    <xf numFmtId="190" fontId="22" fillId="35" borderId="10" xfId="0" applyNumberFormat="1" applyFont="1" applyFill="1" applyBorder="1" applyAlignment="1">
      <alignment horizontal="right" vertical="center" wrapText="1"/>
    </xf>
    <xf numFmtId="190" fontId="30" fillId="35" borderId="10" xfId="0" applyNumberFormat="1" applyFont="1" applyFill="1" applyBorder="1" applyAlignment="1">
      <alignment horizontal="right" vertical="center"/>
    </xf>
    <xf numFmtId="190" fontId="23" fillId="35" borderId="10" xfId="0" applyNumberFormat="1" applyFont="1" applyFill="1" applyBorder="1" applyAlignment="1">
      <alignment horizontal="right" vertical="center" wrapText="1"/>
    </xf>
    <xf numFmtId="0" fontId="23" fillId="35" borderId="12" xfId="0" applyFont="1" applyFill="1" applyBorder="1" applyAlignment="1">
      <alignment horizontal="left" vertical="top" wrapText="1"/>
    </xf>
    <xf numFmtId="0" fontId="39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0" fontId="41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39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40" xfId="0" applyFont="1" applyBorder="1" applyAlignment="1">
      <alignment/>
    </xf>
    <xf numFmtId="0" fontId="40" fillId="0" borderId="0" xfId="0" applyFont="1" applyBorder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41" fillId="0" borderId="0" xfId="0" applyFont="1" applyAlignment="1">
      <alignment/>
    </xf>
    <xf numFmtId="0" fontId="40" fillId="0" borderId="0" xfId="0" applyFont="1" applyAlignment="1">
      <alignment horizontal="center"/>
    </xf>
    <xf numFmtId="190" fontId="40" fillId="0" borderId="0" xfId="0" applyNumberFormat="1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0" xfId="0" applyFont="1" applyBorder="1" applyAlignment="1">
      <alignment horizontal="right"/>
    </xf>
    <xf numFmtId="0" fontId="40" fillId="0" borderId="39" xfId="0" applyFont="1" applyBorder="1" applyAlignment="1">
      <alignment wrapText="1"/>
    </xf>
    <xf numFmtId="49" fontId="40" fillId="0" borderId="10" xfId="0" applyNumberFormat="1" applyFont="1" applyBorder="1" applyAlignment="1">
      <alignment horizontal="center"/>
    </xf>
    <xf numFmtId="0" fontId="40" fillId="0" borderId="41" xfId="0" applyFont="1" applyBorder="1" applyAlignment="1">
      <alignment/>
    </xf>
    <xf numFmtId="0" fontId="39" fillId="0" borderId="40" xfId="0" applyFont="1" applyBorder="1" applyAlignment="1">
      <alignment wrapText="1"/>
    </xf>
    <xf numFmtId="0" fontId="40" fillId="0" borderId="42" xfId="0" applyFont="1" applyBorder="1" applyAlignment="1">
      <alignment/>
    </xf>
    <xf numFmtId="0" fontId="40" fillId="0" borderId="43" xfId="0" applyFont="1" applyBorder="1" applyAlignment="1">
      <alignment horizontal="left" wrapText="1"/>
    </xf>
    <xf numFmtId="0" fontId="40" fillId="0" borderId="40" xfId="0" applyFont="1" applyBorder="1" applyAlignment="1">
      <alignment horizontal="left" wrapText="1"/>
    </xf>
    <xf numFmtId="0" fontId="39" fillId="0" borderId="39" xfId="0" applyFont="1" applyBorder="1" applyAlignment="1">
      <alignment wrapText="1"/>
    </xf>
    <xf numFmtId="0" fontId="40" fillId="0" borderId="39" xfId="0" applyFont="1" applyBorder="1" applyAlignment="1">
      <alignment horizontal="right"/>
    </xf>
    <xf numFmtId="0" fontId="40" fillId="0" borderId="40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2" fillId="0" borderId="14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/>
    </xf>
    <xf numFmtId="0" fontId="40" fillId="0" borderId="10" xfId="0" applyFont="1" applyFill="1" applyBorder="1" applyAlignment="1">
      <alignment horizontal="left" wrapText="1"/>
    </xf>
    <xf numFmtId="0" fontId="40" fillId="0" borderId="10" xfId="0" applyFont="1" applyFill="1" applyBorder="1" applyAlignment="1" quotePrefix="1">
      <alignment horizontal="center" vertical="center"/>
    </xf>
    <xf numFmtId="191" fontId="40" fillId="0" borderId="10" xfId="0" applyNumberFormat="1" applyFont="1" applyFill="1" applyBorder="1" applyAlignment="1" quotePrefix="1">
      <alignment horizontal="center"/>
    </xf>
    <xf numFmtId="191" fontId="42" fillId="0" borderId="10" xfId="0" applyNumberFormat="1" applyFont="1" applyFill="1" applyBorder="1" applyAlignment="1">
      <alignment/>
    </xf>
    <xf numFmtId="191" fontId="40" fillId="0" borderId="10" xfId="0" applyNumberFormat="1" applyFont="1" applyFill="1" applyBorder="1" applyAlignment="1">
      <alignment/>
    </xf>
    <xf numFmtId="191" fontId="40" fillId="0" borderId="0" xfId="0" applyNumberFormat="1" applyFont="1" applyFill="1" applyBorder="1" applyAlignment="1">
      <alignment/>
    </xf>
    <xf numFmtId="0" fontId="40" fillId="0" borderId="10" xfId="0" applyFont="1" applyFill="1" applyBorder="1" applyAlignment="1">
      <alignment horizontal="left"/>
    </xf>
    <xf numFmtId="0" fontId="40" fillId="0" borderId="10" xfId="0" applyFont="1" applyFill="1" applyBorder="1" applyAlignment="1" quotePrefix="1">
      <alignment horizontal="center"/>
    </xf>
    <xf numFmtId="191" fontId="46" fillId="0" borderId="10" xfId="0" applyNumberFormat="1" applyFont="1" applyFill="1" applyBorder="1" applyAlignment="1">
      <alignment/>
    </xf>
    <xf numFmtId="0" fontId="40" fillId="0" borderId="10" xfId="0" applyFont="1" applyFill="1" applyBorder="1" applyAlignment="1">
      <alignment wrapText="1"/>
    </xf>
    <xf numFmtId="191" fontId="40" fillId="0" borderId="10" xfId="0" applyNumberFormat="1" applyFont="1" applyFill="1" applyBorder="1" applyAlignment="1" quotePrefix="1">
      <alignment horizontal="center" wrapText="1"/>
    </xf>
    <xf numFmtId="0" fontId="42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vertical="center" wrapText="1"/>
    </xf>
    <xf numFmtId="191" fontId="40" fillId="0" borderId="10" xfId="0" applyNumberFormat="1" applyFont="1" applyFill="1" applyBorder="1" applyAlignment="1" quotePrefix="1">
      <alignment horizontal="right" wrapText="1"/>
    </xf>
    <xf numFmtId="191" fontId="40" fillId="35" borderId="10" xfId="0" applyNumberFormat="1" applyFont="1" applyFill="1" applyBorder="1" applyAlignment="1">
      <alignment/>
    </xf>
    <xf numFmtId="0" fontId="40" fillId="35" borderId="10" xfId="0" applyFont="1" applyFill="1" applyBorder="1" applyAlignment="1" quotePrefix="1">
      <alignment horizontal="center"/>
    </xf>
    <xf numFmtId="191" fontId="40" fillId="0" borderId="10" xfId="0" applyNumberFormat="1" applyFont="1" applyFill="1" applyBorder="1" applyAlignment="1">
      <alignment horizontal="right"/>
    </xf>
    <xf numFmtId="0" fontId="42" fillId="0" borderId="32" xfId="0" applyFont="1" applyFill="1" applyBorder="1" applyAlignment="1">
      <alignment wrapText="1"/>
    </xf>
    <xf numFmtId="0" fontId="40" fillId="0" borderId="32" xfId="0" applyFont="1" applyFill="1" applyBorder="1" applyAlignment="1" quotePrefix="1">
      <alignment horizontal="center"/>
    </xf>
    <xf numFmtId="191" fontId="42" fillId="0" borderId="32" xfId="0" applyNumberFormat="1" applyFont="1" applyFill="1" applyBorder="1" applyAlignment="1">
      <alignment/>
    </xf>
    <xf numFmtId="0" fontId="40" fillId="0" borderId="43" xfId="0" applyFont="1" applyFill="1" applyBorder="1" applyAlignment="1">
      <alignment horizontal="left" wrapText="1"/>
    </xf>
    <xf numFmtId="191" fontId="40" fillId="0" borderId="10" xfId="0" applyNumberFormat="1" applyFont="1" applyFill="1" applyBorder="1" applyAlignment="1">
      <alignment horizontal="right" wrapText="1"/>
    </xf>
    <xf numFmtId="0" fontId="40" fillId="0" borderId="41" xfId="0" applyFont="1" applyFill="1" applyBorder="1" applyAlignment="1">
      <alignment horizontal="left" wrapText="1"/>
    </xf>
    <xf numFmtId="0" fontId="42" fillId="0" borderId="43" xfId="0" applyFont="1" applyFill="1" applyBorder="1" applyAlignment="1">
      <alignment horizontal="left" wrapText="1"/>
    </xf>
    <xf numFmtId="191" fontId="42" fillId="0" borderId="10" xfId="0" applyNumberFormat="1" applyFont="1" applyFill="1" applyBorder="1" applyAlignment="1">
      <alignment horizontal="right" wrapText="1"/>
    </xf>
    <xf numFmtId="3" fontId="42" fillId="0" borderId="10" xfId="0" applyNumberFormat="1" applyFont="1" applyFill="1" applyBorder="1" applyAlignment="1">
      <alignment horizontal="right" wrapText="1"/>
    </xf>
    <xf numFmtId="0" fontId="42" fillId="0" borderId="41" xfId="0" applyFont="1" applyFill="1" applyBorder="1" applyAlignment="1">
      <alignment horizontal="left" wrapText="1"/>
    </xf>
    <xf numFmtId="0" fontId="42" fillId="0" borderId="44" xfId="0" applyFont="1" applyFill="1" applyBorder="1" applyAlignment="1" quotePrefix="1">
      <alignment horizontal="center"/>
    </xf>
    <xf numFmtId="3" fontId="42" fillId="0" borderId="44" xfId="0" applyNumberFormat="1" applyFont="1" applyFill="1" applyBorder="1" applyAlignment="1">
      <alignment horizontal="right" wrapText="1"/>
    </xf>
    <xf numFmtId="191" fontId="42" fillId="0" borderId="44" xfId="0" applyNumberFormat="1" applyFont="1" applyFill="1" applyBorder="1" applyAlignment="1">
      <alignment horizontal="right" wrapText="1"/>
    </xf>
    <xf numFmtId="4" fontId="42" fillId="0" borderId="44" xfId="0" applyNumberFormat="1" applyFont="1" applyFill="1" applyBorder="1" applyAlignment="1">
      <alignment horizontal="right" wrapText="1"/>
    </xf>
    <xf numFmtId="0" fontId="42" fillId="0" borderId="22" xfId="0" applyFont="1" applyFill="1" applyBorder="1" applyAlignment="1">
      <alignment horizontal="left" wrapText="1"/>
    </xf>
    <xf numFmtId="0" fontId="40" fillId="0" borderId="22" xfId="0" applyFont="1" applyFill="1" applyBorder="1" applyAlignment="1" quotePrefix="1">
      <alignment horizontal="center"/>
    </xf>
    <xf numFmtId="3" fontId="42" fillId="0" borderId="22" xfId="0" applyNumberFormat="1" applyFont="1" applyFill="1" applyBorder="1" applyAlignment="1">
      <alignment horizontal="right" wrapText="1"/>
    </xf>
    <xf numFmtId="191" fontId="42" fillId="0" borderId="22" xfId="0" applyNumberFormat="1" applyFont="1" applyFill="1" applyBorder="1" applyAlignment="1">
      <alignment horizontal="right"/>
    </xf>
    <xf numFmtId="191" fontId="42" fillId="0" borderId="22" xfId="0" applyNumberFormat="1" applyFont="1" applyFill="1" applyBorder="1" applyAlignment="1">
      <alignment horizontal="right" wrapText="1"/>
    </xf>
    <xf numFmtId="4" fontId="42" fillId="0" borderId="22" xfId="0" applyNumberFormat="1" applyFont="1" applyFill="1" applyBorder="1" applyAlignment="1">
      <alignment horizontal="right" wrapText="1"/>
    </xf>
    <xf numFmtId="191" fontId="40" fillId="0" borderId="10" xfId="0" applyNumberFormat="1" applyFont="1" applyFill="1" applyBorder="1" applyAlignment="1">
      <alignment horizontal="center" wrapText="1"/>
    </xf>
    <xf numFmtId="191" fontId="39" fillId="0" borderId="10" xfId="0" applyNumberFormat="1" applyFont="1" applyFill="1" applyBorder="1" applyAlignment="1">
      <alignment horizontal="right" wrapText="1"/>
    </xf>
    <xf numFmtId="0" fontId="42" fillId="0" borderId="10" xfId="0" applyFont="1" applyFill="1" applyBorder="1" applyAlignment="1">
      <alignment horizontal="left" wrapText="1"/>
    </xf>
    <xf numFmtId="191" fontId="40" fillId="0" borderId="14" xfId="0" applyNumberFormat="1" applyFont="1" applyFill="1" applyBorder="1" applyAlignment="1">
      <alignment horizontal="right" wrapText="1"/>
    </xf>
    <xf numFmtId="191" fontId="42" fillId="0" borderId="43" xfId="0" applyNumberFormat="1" applyFont="1" applyFill="1" applyBorder="1" applyAlignment="1">
      <alignment horizontal="right" wrapText="1"/>
    </xf>
    <xf numFmtId="0" fontId="42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right" wrapText="1"/>
    </xf>
    <xf numFmtId="0" fontId="42" fillId="0" borderId="11" xfId="0" applyFont="1" applyFill="1" applyBorder="1" applyAlignment="1">
      <alignment horizontal="left" vertical="center" wrapText="1"/>
    </xf>
    <xf numFmtId="191" fontId="42" fillId="0" borderId="10" xfId="0" applyNumberFormat="1" applyFont="1" applyFill="1" applyBorder="1" applyAlignment="1">
      <alignment horizontal="center" wrapText="1"/>
    </xf>
    <xf numFmtId="191" fontId="40" fillId="0" borderId="10" xfId="0" applyNumberFormat="1" applyFont="1" applyFill="1" applyBorder="1" applyAlignment="1">
      <alignment horizontal="center"/>
    </xf>
    <xf numFmtId="3" fontId="40" fillId="0" borderId="10" xfId="0" applyNumberFormat="1" applyFont="1" applyFill="1" applyBorder="1" applyAlignment="1">
      <alignment/>
    </xf>
    <xf numFmtId="0" fontId="39" fillId="0" borderId="10" xfId="0" applyFont="1" applyFill="1" applyBorder="1" applyAlignment="1">
      <alignment horizontal="left" wrapText="1"/>
    </xf>
    <xf numFmtId="0" fontId="40" fillId="0" borderId="10" xfId="0" applyFont="1" applyFill="1" applyBorder="1" applyAlignment="1" quotePrefix="1">
      <alignment horizontal="center" vertical="center" wrapText="1"/>
    </xf>
    <xf numFmtId="3" fontId="39" fillId="0" borderId="10" xfId="0" applyNumberFormat="1" applyFont="1" applyFill="1" applyBorder="1" applyAlignment="1">
      <alignment/>
    </xf>
    <xf numFmtId="0" fontId="42" fillId="0" borderId="10" xfId="0" applyFont="1" applyBorder="1" applyAlignment="1">
      <alignment horizontal="center" wrapText="1"/>
    </xf>
    <xf numFmtId="3" fontId="40" fillId="0" borderId="10" xfId="0" applyNumberFormat="1" applyFont="1" applyFill="1" applyBorder="1" applyAlignment="1">
      <alignment horizontal="right" wrapText="1"/>
    </xf>
    <xf numFmtId="0" fontId="42" fillId="0" borderId="45" xfId="0" applyFont="1" applyFill="1" applyBorder="1" applyAlignment="1">
      <alignment horizontal="left" vertical="center" wrapText="1"/>
    </xf>
    <xf numFmtId="191" fontId="42" fillId="0" borderId="41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 quotePrefix="1">
      <alignment horizontal="center" vertical="center"/>
    </xf>
    <xf numFmtId="191" fontId="42" fillId="0" borderId="10" xfId="0" applyNumberFormat="1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horizontal="center"/>
    </xf>
    <xf numFmtId="191" fontId="42" fillId="0" borderId="1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wrapText="1"/>
    </xf>
    <xf numFmtId="191" fontId="40" fillId="0" borderId="10" xfId="0" applyNumberFormat="1" applyFont="1" applyBorder="1" applyAlignment="1" quotePrefix="1">
      <alignment horizontal="center" wrapText="1"/>
    </xf>
    <xf numFmtId="3" fontId="40" fillId="0" borderId="0" xfId="0" applyNumberFormat="1" applyFont="1" applyBorder="1" applyAlignment="1">
      <alignment/>
    </xf>
    <xf numFmtId="0" fontId="42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2" fillId="0" borderId="0" xfId="0" applyFont="1" applyBorder="1" applyAlignment="1">
      <alignment wrapText="1"/>
    </xf>
    <xf numFmtId="0" fontId="40" fillId="0" borderId="0" xfId="0" applyFont="1" applyBorder="1" applyAlignment="1">
      <alignment wrapText="1"/>
    </xf>
    <xf numFmtId="0" fontId="42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/>
    </xf>
    <xf numFmtId="0" fontId="14" fillId="0" borderId="10" xfId="0" applyFont="1" applyFill="1" applyBorder="1" applyAlignment="1" quotePrefix="1">
      <alignment horizontal="center"/>
    </xf>
    <xf numFmtId="191" fontId="14" fillId="0" borderId="10" xfId="0" applyNumberFormat="1" applyFont="1" applyFill="1" applyBorder="1" applyAlignment="1" quotePrefix="1">
      <alignment horizontal="center"/>
    </xf>
    <xf numFmtId="191" fontId="86" fillId="0" borderId="10" xfId="0" applyNumberFormat="1" applyFont="1" applyFill="1" applyBorder="1" applyAlignment="1">
      <alignment/>
    </xf>
    <xf numFmtId="191" fontId="86" fillId="0" borderId="10" xfId="0" applyNumberFormat="1" applyFont="1" applyFill="1" applyBorder="1" applyAlignment="1">
      <alignment horizontal="right"/>
    </xf>
    <xf numFmtId="191" fontId="86" fillId="0" borderId="30" xfId="0" applyNumberFormat="1" applyFont="1" applyFill="1" applyBorder="1" applyAlignment="1">
      <alignment/>
    </xf>
    <xf numFmtId="191" fontId="14" fillId="0" borderId="10" xfId="0" applyNumberFormat="1" applyFont="1" applyFill="1" applyBorder="1" applyAlignment="1">
      <alignment/>
    </xf>
    <xf numFmtId="191" fontId="14" fillId="0" borderId="30" xfId="0" applyNumberFormat="1" applyFont="1" applyFill="1" applyBorder="1" applyAlignment="1">
      <alignment/>
    </xf>
    <xf numFmtId="0" fontId="14" fillId="0" borderId="0" xfId="0" applyFont="1" applyBorder="1" applyAlignment="1">
      <alignment horizontal="left" wrapText="1"/>
    </xf>
    <xf numFmtId="0" fontId="14" fillId="0" borderId="0" xfId="0" applyFont="1" applyFill="1" applyBorder="1" applyAlignment="1" quotePrefix="1">
      <alignment horizontal="center"/>
    </xf>
    <xf numFmtId="191" fontId="14" fillId="0" borderId="0" xfId="0" applyNumberFormat="1" applyFont="1" applyBorder="1" applyAlignment="1" quotePrefix="1">
      <alignment horizontal="center" vertical="center" wrapText="1"/>
    </xf>
    <xf numFmtId="3" fontId="14" fillId="0" borderId="0" xfId="0" applyNumberFormat="1" applyFont="1" applyFill="1" applyBorder="1" applyAlignment="1">
      <alignment vertical="center"/>
    </xf>
    <xf numFmtId="3" fontId="47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 quotePrefix="1">
      <alignment horizontal="center" vertical="center" wrapText="1"/>
    </xf>
    <xf numFmtId="0" fontId="14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24" xfId="0" applyFont="1" applyFill="1" applyBorder="1" applyAlignment="1">
      <alignment horizontal="center" vertical="center" wrapText="1" shrinkToFit="1"/>
    </xf>
    <xf numFmtId="0" fontId="17" fillId="0" borderId="25" xfId="0" applyFont="1" applyFill="1" applyBorder="1" applyAlignment="1">
      <alignment horizontal="center" vertical="center" wrapText="1" shrinkToFit="1"/>
    </xf>
    <xf numFmtId="0" fontId="33" fillId="0" borderId="46" xfId="0" applyFont="1" applyFill="1" applyBorder="1" applyAlignment="1">
      <alignment horizontal="left" wrapText="1"/>
    </xf>
    <xf numFmtId="0" fontId="17" fillId="0" borderId="47" xfId="0" applyFont="1" applyFill="1" applyBorder="1" applyAlignment="1">
      <alignment horizontal="center" vertical="center" wrapText="1"/>
    </xf>
    <xf numFmtId="191" fontId="33" fillId="0" borderId="47" xfId="0" applyNumberFormat="1" applyFont="1" applyFill="1" applyBorder="1" applyAlignment="1">
      <alignment horizontal="right" vertical="center" wrapText="1"/>
    </xf>
    <xf numFmtId="191" fontId="33" fillId="0" borderId="17" xfId="0" applyNumberFormat="1" applyFont="1" applyFill="1" applyBorder="1" applyAlignment="1">
      <alignment horizontal="right" vertical="center"/>
    </xf>
    <xf numFmtId="191" fontId="33" fillId="0" borderId="17" xfId="0" applyNumberFormat="1" applyFont="1" applyFill="1" applyBorder="1" applyAlignment="1" quotePrefix="1">
      <alignment horizontal="right" vertical="center"/>
    </xf>
    <xf numFmtId="191" fontId="33" fillId="0" borderId="48" xfId="0" applyNumberFormat="1" applyFont="1" applyFill="1" applyBorder="1" applyAlignment="1" quotePrefix="1">
      <alignment horizontal="right" vertical="center"/>
    </xf>
    <xf numFmtId="0" fontId="33" fillId="0" borderId="35" xfId="0" applyFont="1" applyFill="1" applyBorder="1" applyAlignment="1">
      <alignment horizontal="left" wrapText="1"/>
    </xf>
    <xf numFmtId="0" fontId="17" fillId="0" borderId="27" xfId="0" applyFont="1" applyFill="1" applyBorder="1" applyAlignment="1">
      <alignment horizontal="center" vertical="center" wrapText="1"/>
    </xf>
    <xf numFmtId="0" fontId="33" fillId="0" borderId="47" xfId="0" applyFont="1" applyFill="1" applyBorder="1" applyAlignment="1" quotePrefix="1">
      <alignment horizontal="center" vertical="center"/>
    </xf>
    <xf numFmtId="191" fontId="33" fillId="0" borderId="47" xfId="0" applyNumberFormat="1" applyFont="1" applyFill="1" applyBorder="1" applyAlignment="1" quotePrefix="1">
      <alignment horizontal="right" vertical="center"/>
    </xf>
    <xf numFmtId="191" fontId="33" fillId="0" borderId="47" xfId="0" applyNumberFormat="1" applyFont="1" applyFill="1" applyBorder="1" applyAlignment="1">
      <alignment horizontal="right" vertical="center"/>
    </xf>
    <xf numFmtId="191" fontId="33" fillId="0" borderId="49" xfId="0" applyNumberFormat="1" applyFont="1" applyFill="1" applyBorder="1" applyAlignment="1" quotePrefix="1">
      <alignment horizontal="right" vertical="center"/>
    </xf>
    <xf numFmtId="0" fontId="49" fillId="0" borderId="0" xfId="0" applyFont="1" applyBorder="1" applyAlignment="1">
      <alignment/>
    </xf>
    <xf numFmtId="0" fontId="17" fillId="0" borderId="29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 quotePrefix="1">
      <alignment horizontal="center" vertical="center"/>
    </xf>
    <xf numFmtId="191" fontId="17" fillId="0" borderId="22" xfId="0" applyNumberFormat="1" applyFont="1" applyFill="1" applyBorder="1" applyAlignment="1" quotePrefix="1">
      <alignment horizontal="right" vertical="center"/>
    </xf>
    <xf numFmtId="191" fontId="33" fillId="0" borderId="22" xfId="0" applyNumberFormat="1" applyFont="1" applyFill="1" applyBorder="1" applyAlignment="1">
      <alignment horizontal="right" vertical="center"/>
    </xf>
    <xf numFmtId="191" fontId="17" fillId="0" borderId="22" xfId="0" applyNumberFormat="1" applyFont="1" applyFill="1" applyBorder="1" applyAlignment="1">
      <alignment horizontal="right" vertical="center"/>
    </xf>
    <xf numFmtId="191" fontId="17" fillId="0" borderId="23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/>
    </xf>
    <xf numFmtId="0" fontId="17" fillId="0" borderId="1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quotePrefix="1">
      <alignment horizontal="center" vertical="center"/>
    </xf>
    <xf numFmtId="191" fontId="17" fillId="0" borderId="10" xfId="0" applyNumberFormat="1" applyFont="1" applyFill="1" applyBorder="1" applyAlignment="1" quotePrefix="1">
      <alignment horizontal="right" vertical="center"/>
    </xf>
    <xf numFmtId="191" fontId="33" fillId="0" borderId="10" xfId="0" applyNumberFormat="1" applyFont="1" applyFill="1" applyBorder="1" applyAlignment="1">
      <alignment horizontal="right" vertical="center"/>
    </xf>
    <xf numFmtId="191" fontId="17" fillId="0" borderId="10" xfId="0" applyNumberFormat="1" applyFont="1" applyFill="1" applyBorder="1" applyAlignment="1">
      <alignment horizontal="right" vertical="center"/>
    </xf>
    <xf numFmtId="191" fontId="17" fillId="0" borderId="30" xfId="0" applyNumberFormat="1" applyFont="1" applyFill="1" applyBorder="1" applyAlignment="1">
      <alignment horizontal="right" vertical="center"/>
    </xf>
    <xf numFmtId="191" fontId="17" fillId="0" borderId="10" xfId="0" applyNumberFormat="1" applyFont="1" applyFill="1" applyBorder="1" applyAlignment="1" quotePrefix="1">
      <alignment horizontal="right" vertical="center" wrapText="1"/>
    </xf>
    <xf numFmtId="0" fontId="17" fillId="0" borderId="45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 quotePrefix="1">
      <alignment horizontal="center" vertical="center"/>
    </xf>
    <xf numFmtId="191" fontId="17" fillId="0" borderId="24" xfId="0" applyNumberFormat="1" applyFont="1" applyFill="1" applyBorder="1" applyAlignment="1" quotePrefix="1">
      <alignment horizontal="right" vertical="center"/>
    </xf>
    <xf numFmtId="191" fontId="33" fillId="0" borderId="24" xfId="0" applyNumberFormat="1" applyFont="1" applyFill="1" applyBorder="1" applyAlignment="1">
      <alignment horizontal="right" vertical="center"/>
    </xf>
    <xf numFmtId="191" fontId="17" fillId="0" borderId="24" xfId="0" applyNumberFormat="1" applyFont="1" applyFill="1" applyBorder="1" applyAlignment="1">
      <alignment horizontal="right" vertical="center"/>
    </xf>
    <xf numFmtId="191" fontId="17" fillId="0" borderId="25" xfId="0" applyNumberFormat="1" applyFont="1" applyFill="1" applyBorder="1" applyAlignment="1">
      <alignment horizontal="right" vertical="center"/>
    </xf>
    <xf numFmtId="3" fontId="17" fillId="0" borderId="0" xfId="0" applyNumberFormat="1" applyFont="1" applyBorder="1" applyAlignment="1">
      <alignment/>
    </xf>
    <xf numFmtId="0" fontId="17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 horizontal="center"/>
    </xf>
    <xf numFmtId="4" fontId="40" fillId="0" borderId="10" xfId="0" applyNumberFormat="1" applyFont="1" applyFill="1" applyBorder="1" applyAlignment="1">
      <alignment horizontal="right" wrapText="1"/>
    </xf>
    <xf numFmtId="4" fontId="39" fillId="0" borderId="10" xfId="0" applyNumberFormat="1" applyFont="1" applyFill="1" applyBorder="1" applyAlignment="1">
      <alignment horizontal="right" wrapText="1"/>
    </xf>
    <xf numFmtId="4" fontId="42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40" fillId="0" borderId="0" xfId="0" applyFont="1" applyBorder="1" applyAlignment="1">
      <alignment horizontal="center" vertical="top"/>
    </xf>
    <xf numFmtId="0" fontId="40" fillId="0" borderId="0" xfId="0" applyFont="1" applyBorder="1" applyAlignment="1">
      <alignment horizontal="left" vertical="top"/>
    </xf>
    <xf numFmtId="0" fontId="42" fillId="0" borderId="0" xfId="0" applyFont="1" applyAlignment="1">
      <alignment horizontal="left"/>
    </xf>
    <xf numFmtId="0" fontId="42" fillId="0" borderId="0" xfId="0" applyFont="1" applyBorder="1" applyAlignment="1">
      <alignment horizontal="center"/>
    </xf>
    <xf numFmtId="0" fontId="42" fillId="34" borderId="43" xfId="0" applyFont="1" applyFill="1" applyBorder="1" applyAlignment="1">
      <alignment horizontal="center" vertical="center" wrapText="1"/>
    </xf>
    <xf numFmtId="0" fontId="42" fillId="34" borderId="40" xfId="0" applyFont="1" applyFill="1" applyBorder="1" applyAlignment="1">
      <alignment horizontal="center" vertical="center" wrapText="1"/>
    </xf>
    <xf numFmtId="0" fontId="42" fillId="34" borderId="18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left"/>
    </xf>
    <xf numFmtId="0" fontId="40" fillId="0" borderId="40" xfId="0" applyFont="1" applyBorder="1" applyAlignment="1">
      <alignment horizontal="right"/>
    </xf>
    <xf numFmtId="0" fontId="40" fillId="0" borderId="39" xfId="0" applyNumberFormat="1" applyFont="1" applyBorder="1" applyAlignment="1">
      <alignment horizontal="right"/>
    </xf>
    <xf numFmtId="0" fontId="40" fillId="0" borderId="21" xfId="0" applyNumberFormat="1" applyFont="1" applyBorder="1" applyAlignment="1">
      <alignment horizontal="right"/>
    </xf>
    <xf numFmtId="0" fontId="42" fillId="34" borderId="10" xfId="0" applyFont="1" applyFill="1" applyBorder="1" applyAlignment="1">
      <alignment horizontal="center" vertical="top" wrapText="1"/>
    </xf>
    <xf numFmtId="0" fontId="42" fillId="34" borderId="14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 vertical="center" wrapText="1"/>
    </xf>
    <xf numFmtId="0" fontId="40" fillId="0" borderId="43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0" fillId="0" borderId="14" xfId="0" applyFont="1" applyFill="1" applyBorder="1" applyAlignment="1">
      <alignment horizontal="center"/>
    </xf>
    <xf numFmtId="0" fontId="40" fillId="0" borderId="22" xfId="0" applyFont="1" applyFill="1" applyBorder="1" applyAlignment="1">
      <alignment horizontal="center"/>
    </xf>
    <xf numFmtId="0" fontId="39" fillId="0" borderId="40" xfId="0" applyFont="1" applyBorder="1" applyAlignment="1">
      <alignment wrapText="1"/>
    </xf>
    <xf numFmtId="0" fontId="40" fillId="0" borderId="0" xfId="0" applyFont="1" applyBorder="1" applyAlignment="1">
      <alignment horizontal="center"/>
    </xf>
    <xf numFmtId="0" fontId="43" fillId="0" borderId="39" xfId="0" applyFont="1" applyBorder="1" applyAlignment="1">
      <alignment wrapText="1"/>
    </xf>
    <xf numFmtId="0" fontId="40" fillId="0" borderId="40" xfId="0" applyFont="1" applyBorder="1" applyAlignment="1">
      <alignment wrapText="1"/>
    </xf>
    <xf numFmtId="0" fontId="14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10" xfId="0" applyFont="1" applyFill="1" applyBorder="1" applyAlignment="1">
      <alignment horizontal="center" vertical="center" wrapText="1"/>
    </xf>
    <xf numFmtId="0" fontId="15" fillId="34" borderId="50" xfId="0" applyFont="1" applyFill="1" applyBorder="1" applyAlignment="1">
      <alignment horizontal="center" vertical="center" wrapText="1"/>
    </xf>
    <xf numFmtId="0" fontId="15" fillId="34" borderId="51" xfId="0" applyFont="1" applyFill="1" applyBorder="1" applyAlignment="1">
      <alignment horizontal="center" vertical="center" wrapText="1"/>
    </xf>
    <xf numFmtId="0" fontId="15" fillId="34" borderId="5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0" fontId="17" fillId="0" borderId="0" xfId="0" applyFont="1" applyBorder="1" applyAlignment="1">
      <alignment/>
    </xf>
    <xf numFmtId="0" fontId="17" fillId="0" borderId="53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33" fillId="34" borderId="54" xfId="0" applyFont="1" applyFill="1" applyBorder="1" applyAlignment="1">
      <alignment horizontal="center" vertical="center" wrapText="1"/>
    </xf>
    <xf numFmtId="0" fontId="33" fillId="34" borderId="55" xfId="0" applyFont="1" applyFill="1" applyBorder="1" applyAlignment="1">
      <alignment horizontal="center" vertical="center" wrapText="1"/>
    </xf>
    <xf numFmtId="0" fontId="33" fillId="34" borderId="56" xfId="0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center" wrapText="1"/>
    </xf>
    <xf numFmtId="0" fontId="17" fillId="0" borderId="57" xfId="0" applyFont="1" applyBorder="1" applyAlignment="1">
      <alignment horizontal="center" wrapText="1"/>
    </xf>
    <xf numFmtId="0" fontId="17" fillId="0" borderId="58" xfId="0" applyFont="1" applyBorder="1" applyAlignment="1">
      <alignment horizontal="center" wrapText="1"/>
    </xf>
    <xf numFmtId="0" fontId="17" fillId="0" borderId="59" xfId="0" applyFont="1" applyFill="1" applyBorder="1" applyAlignment="1">
      <alignment horizontal="center"/>
    </xf>
    <xf numFmtId="0" fontId="17" fillId="0" borderId="60" xfId="0" applyFont="1" applyFill="1" applyBorder="1" applyAlignment="1">
      <alignment horizontal="center"/>
    </xf>
    <xf numFmtId="0" fontId="17" fillId="0" borderId="61" xfId="0" applyFont="1" applyFill="1" applyBorder="1" applyAlignment="1">
      <alignment horizontal="right" vertical="center" wrapText="1"/>
    </xf>
    <xf numFmtId="0" fontId="17" fillId="0" borderId="62" xfId="0" applyFont="1" applyFill="1" applyBorder="1" applyAlignment="1">
      <alignment horizontal="right" vertical="center" wrapText="1"/>
    </xf>
    <xf numFmtId="0" fontId="17" fillId="0" borderId="63" xfId="0" applyFont="1" applyFill="1" applyBorder="1" applyAlignment="1">
      <alignment horizontal="right" vertical="center" wrapText="1"/>
    </xf>
    <xf numFmtId="0" fontId="20" fillId="34" borderId="54" xfId="0" applyFont="1" applyFill="1" applyBorder="1" applyAlignment="1">
      <alignment horizontal="center" vertical="center" wrapText="1"/>
    </xf>
    <xf numFmtId="0" fontId="20" fillId="34" borderId="55" xfId="0" applyFont="1" applyFill="1" applyBorder="1" applyAlignment="1">
      <alignment horizontal="center" vertical="center" wrapText="1"/>
    </xf>
    <xf numFmtId="0" fontId="20" fillId="34" borderId="5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20" fillId="0" borderId="57" xfId="0" applyFont="1" applyFill="1" applyBorder="1" applyAlignment="1">
      <alignment horizontal="center" vertical="center" wrapText="1" shrinkToFit="1"/>
    </xf>
    <xf numFmtId="0" fontId="20" fillId="0" borderId="24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right"/>
    </xf>
    <xf numFmtId="0" fontId="9" fillId="0" borderId="53" xfId="0" applyFont="1" applyBorder="1" applyAlignment="1">
      <alignment horizontal="right"/>
    </xf>
    <xf numFmtId="0" fontId="22" fillId="0" borderId="40" xfId="0" applyFont="1" applyFill="1" applyBorder="1" applyAlignment="1">
      <alignment horizontal="center" vertical="center" wrapText="1"/>
    </xf>
    <xf numFmtId="0" fontId="22" fillId="0" borderId="6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1" fillId="0" borderId="65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0" fillId="0" borderId="54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58" xfId="0" applyFont="1" applyFill="1" applyBorder="1" applyAlignment="1">
      <alignment horizontal="center" vertical="center" wrapText="1" shrinkToFit="1"/>
    </xf>
    <xf numFmtId="0" fontId="20" fillId="0" borderId="66" xfId="0" applyFont="1" applyFill="1" applyBorder="1" applyAlignment="1">
      <alignment horizontal="center" vertical="center" wrapText="1" shrinkToFit="1"/>
    </xf>
    <xf numFmtId="0" fontId="20" fillId="0" borderId="45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wrapText="1" shrinkToFit="1"/>
    </xf>
    <xf numFmtId="0" fontId="21" fillId="0" borderId="43" xfId="0" applyFont="1" applyBorder="1" applyAlignment="1">
      <alignment horizontal="left" vertical="top" wrapText="1" shrinkToFit="1"/>
    </xf>
    <xf numFmtId="0" fontId="21" fillId="0" borderId="18" xfId="0" applyFont="1" applyBorder="1" applyAlignment="1">
      <alignment horizontal="left" vertical="top" wrapText="1" shrinkToFit="1"/>
    </xf>
    <xf numFmtId="190" fontId="21" fillId="0" borderId="10" xfId="0" applyNumberFormat="1" applyFont="1" applyBorder="1" applyAlignment="1">
      <alignment horizontal="right" wrapText="1"/>
    </xf>
    <xf numFmtId="190" fontId="21" fillId="0" borderId="10" xfId="0" applyNumberFormat="1" applyFont="1" applyBorder="1" applyAlignment="1">
      <alignment horizontal="right" vertical="top" wrapText="1"/>
    </xf>
    <xf numFmtId="0" fontId="21" fillId="0" borderId="10" xfId="0" applyFont="1" applyBorder="1" applyAlignment="1">
      <alignment horizontal="center" vertical="top" wrapText="1"/>
    </xf>
    <xf numFmtId="0" fontId="11" fillId="0" borderId="67" xfId="0" applyFont="1" applyBorder="1" applyAlignment="1">
      <alignment wrapText="1" shrinkToFit="1"/>
    </xf>
    <xf numFmtId="190" fontId="21" fillId="0" borderId="14" xfId="0" applyNumberFormat="1" applyFont="1" applyBorder="1" applyAlignment="1">
      <alignment horizontal="right" wrapText="1"/>
    </xf>
    <xf numFmtId="190" fontId="21" fillId="0" borderId="14" xfId="0" applyNumberFormat="1" applyFont="1" applyBorder="1" applyAlignment="1">
      <alignment horizontal="right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43" xfId="0" applyFont="1" applyFill="1" applyBorder="1" applyAlignment="1">
      <alignment vertical="top" wrapText="1" shrinkToFit="1"/>
    </xf>
    <xf numFmtId="0" fontId="21" fillId="0" borderId="18" xfId="0" applyFont="1" applyFill="1" applyBorder="1" applyAlignment="1">
      <alignment vertical="top" wrapText="1" shrinkToFit="1"/>
    </xf>
    <xf numFmtId="190" fontId="21" fillId="0" borderId="14" xfId="0" applyNumberFormat="1" applyFont="1" applyFill="1" applyBorder="1" applyAlignment="1">
      <alignment horizontal="right" wrapText="1"/>
    </xf>
    <xf numFmtId="190" fontId="21" fillId="0" borderId="14" xfId="0" applyNumberFormat="1" applyFont="1" applyFill="1" applyBorder="1" applyAlignment="1">
      <alignment horizontal="right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0" fillId="0" borderId="43" xfId="0" applyFont="1" applyFill="1" applyBorder="1" applyAlignment="1">
      <alignment horizontal="left" vertical="top" wrapText="1" shrinkToFit="1"/>
    </xf>
    <xf numFmtId="0" fontId="20" fillId="0" borderId="18" xfId="0" applyFont="1" applyFill="1" applyBorder="1" applyAlignment="1">
      <alignment horizontal="left" vertical="top" wrapText="1" shrinkToFit="1"/>
    </xf>
    <xf numFmtId="190" fontId="20" fillId="0" borderId="14" xfId="0" applyNumberFormat="1" applyFont="1" applyFill="1" applyBorder="1" applyAlignment="1">
      <alignment horizontal="right" wrapText="1"/>
    </xf>
    <xf numFmtId="190" fontId="20" fillId="0" borderId="14" xfId="0" applyNumberFormat="1" applyFont="1" applyFill="1" applyBorder="1" applyAlignment="1">
      <alignment horizontal="right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43" xfId="0" applyFont="1" applyFill="1" applyBorder="1" applyAlignment="1">
      <alignment vertical="top" wrapText="1" shrinkToFit="1"/>
    </xf>
    <xf numFmtId="0" fontId="20" fillId="0" borderId="18" xfId="0" applyFont="1" applyFill="1" applyBorder="1" applyAlignment="1">
      <alignment vertical="top" wrapText="1" shrinkToFit="1"/>
    </xf>
    <xf numFmtId="190" fontId="20" fillId="0" borderId="10" xfId="0" applyNumberFormat="1" applyFont="1" applyFill="1" applyBorder="1" applyAlignment="1">
      <alignment horizontal="right" wrapText="1"/>
    </xf>
    <xf numFmtId="190" fontId="20" fillId="0" borderId="10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 horizontal="center" vertical="top" wrapText="1"/>
    </xf>
    <xf numFmtId="190" fontId="21" fillId="0" borderId="10" xfId="0" applyNumberFormat="1" applyFont="1" applyFill="1" applyBorder="1" applyAlignment="1">
      <alignment horizontal="right" wrapText="1"/>
    </xf>
    <xf numFmtId="190" fontId="21" fillId="0" borderId="10" xfId="0" applyNumberFormat="1" applyFont="1" applyFill="1" applyBorder="1" applyAlignment="1">
      <alignment horizontal="right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43" xfId="0" applyFont="1" applyBorder="1" applyAlignment="1">
      <alignment horizontal="left" vertical="center" wrapText="1" shrinkToFit="1"/>
    </xf>
    <xf numFmtId="0" fontId="21" fillId="0" borderId="18" xfId="0" applyFont="1" applyBorder="1" applyAlignment="1">
      <alignment horizontal="left" vertical="center" wrapText="1" shrinkToFit="1"/>
    </xf>
    <xf numFmtId="0" fontId="21" fillId="0" borderId="43" xfId="0" applyFont="1" applyBorder="1" applyAlignment="1">
      <alignment vertical="top" wrapText="1" shrinkToFit="1"/>
    </xf>
    <xf numFmtId="0" fontId="21" fillId="0" borderId="18" xfId="0" applyFont="1" applyBorder="1" applyAlignment="1">
      <alignment vertical="top" wrapText="1" shrinkToFit="1"/>
    </xf>
    <xf numFmtId="0" fontId="21" fillId="33" borderId="43" xfId="0" applyFont="1" applyFill="1" applyBorder="1" applyAlignment="1">
      <alignment vertical="top" wrapText="1" shrinkToFit="1"/>
    </xf>
    <xf numFmtId="0" fontId="21" fillId="33" borderId="18" xfId="0" applyFont="1" applyFill="1" applyBorder="1" applyAlignment="1">
      <alignment vertical="top" wrapText="1" shrinkToFit="1"/>
    </xf>
    <xf numFmtId="190" fontId="21" fillId="33" borderId="10" xfId="0" applyNumberFormat="1" applyFont="1" applyFill="1" applyBorder="1" applyAlignment="1">
      <alignment horizontal="right" wrapText="1"/>
    </xf>
    <xf numFmtId="190" fontId="21" fillId="33" borderId="10" xfId="0" applyNumberFormat="1" applyFont="1" applyFill="1" applyBorder="1" applyAlignment="1">
      <alignment horizontal="right" vertical="top" wrapText="1"/>
    </xf>
    <xf numFmtId="0" fontId="21" fillId="33" borderId="10" xfId="0" applyFont="1" applyFill="1" applyBorder="1" applyAlignment="1">
      <alignment horizontal="center" vertical="top" wrapText="1"/>
    </xf>
    <xf numFmtId="0" fontId="21" fillId="0" borderId="43" xfId="0" applyFont="1" applyBorder="1" applyAlignment="1">
      <alignment horizontal="justify" vertical="top" wrapText="1" shrinkToFit="1"/>
    </xf>
    <xf numFmtId="0" fontId="21" fillId="0" borderId="18" xfId="0" applyFont="1" applyBorder="1" applyAlignment="1">
      <alignment horizontal="justify" vertical="top" wrapText="1" shrinkToFit="1"/>
    </xf>
    <xf numFmtId="0" fontId="20" fillId="0" borderId="68" xfId="0" applyFont="1" applyBorder="1" applyAlignment="1">
      <alignment horizontal="right" vertical="top" wrapText="1"/>
    </xf>
    <xf numFmtId="0" fontId="20" fillId="0" borderId="69" xfId="0" applyFont="1" applyBorder="1" applyAlignment="1">
      <alignment horizontal="right" vertical="top" wrapText="1"/>
    </xf>
    <xf numFmtId="191" fontId="20" fillId="0" borderId="70" xfId="0" applyNumberFormat="1" applyFont="1" applyBorder="1" applyAlignment="1">
      <alignment horizontal="right" vertical="top" wrapText="1"/>
    </xf>
    <xf numFmtId="191" fontId="20" fillId="0" borderId="71" xfId="0" applyNumberFormat="1" applyFont="1" applyBorder="1" applyAlignment="1">
      <alignment horizontal="right" vertical="top" wrapText="1"/>
    </xf>
    <xf numFmtId="191" fontId="20" fillId="0" borderId="72" xfId="0" applyNumberFormat="1" applyFont="1" applyBorder="1" applyAlignment="1">
      <alignment horizontal="right" vertical="top" wrapText="1"/>
    </xf>
    <xf numFmtId="191" fontId="20" fillId="0" borderId="73" xfId="0" applyNumberFormat="1" applyFont="1" applyBorder="1" applyAlignment="1">
      <alignment horizontal="right" vertical="top" wrapText="1"/>
    </xf>
    <xf numFmtId="0" fontId="20" fillId="0" borderId="39" xfId="0" applyFont="1" applyBorder="1" applyAlignment="1">
      <alignment horizontal="center" vertical="top" wrapText="1"/>
    </xf>
    <xf numFmtId="0" fontId="20" fillId="36" borderId="74" xfId="0" applyFont="1" applyFill="1" applyBorder="1" applyAlignment="1">
      <alignment horizontal="justify" vertical="top" wrapText="1"/>
    </xf>
    <xf numFmtId="0" fontId="20" fillId="36" borderId="39" xfId="0" applyFont="1" applyFill="1" applyBorder="1" applyAlignment="1">
      <alignment horizontal="justify" vertical="top" wrapText="1"/>
    </xf>
    <xf numFmtId="0" fontId="20" fillId="36" borderId="21" xfId="0" applyFont="1" applyFill="1" applyBorder="1" applyAlignment="1">
      <alignment horizontal="justify" vertical="top" wrapText="1"/>
    </xf>
    <xf numFmtId="0" fontId="20" fillId="0" borderId="43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191" fontId="21" fillId="0" borderId="43" xfId="0" applyNumberFormat="1" applyFont="1" applyBorder="1" applyAlignment="1">
      <alignment horizontal="right" vertical="top" wrapText="1"/>
    </xf>
    <xf numFmtId="191" fontId="21" fillId="0" borderId="40" xfId="0" applyNumberFormat="1" applyFont="1" applyBorder="1" applyAlignment="1">
      <alignment horizontal="right" vertical="top" wrapText="1"/>
    </xf>
    <xf numFmtId="191" fontId="21" fillId="0" borderId="18" xfId="0" applyNumberFormat="1" applyFont="1" applyBorder="1" applyAlignment="1">
      <alignment horizontal="right" vertical="top" wrapText="1"/>
    </xf>
    <xf numFmtId="191" fontId="21" fillId="0" borderId="64" xfId="0" applyNumberFormat="1" applyFont="1" applyBorder="1" applyAlignment="1">
      <alignment horizontal="right" vertical="top" wrapText="1"/>
    </xf>
    <xf numFmtId="0" fontId="21" fillId="0" borderId="15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191" fontId="21" fillId="0" borderId="75" xfId="0" applyNumberFormat="1" applyFont="1" applyBorder="1" applyAlignment="1">
      <alignment horizontal="right" vertical="top" wrapText="1"/>
    </xf>
    <xf numFmtId="191" fontId="21" fillId="0" borderId="76" xfId="0" applyNumberFormat="1" applyFont="1" applyBorder="1" applyAlignment="1">
      <alignment horizontal="right" vertical="top" wrapText="1"/>
    </xf>
    <xf numFmtId="191" fontId="21" fillId="0" borderId="77" xfId="0" applyNumberFormat="1" applyFont="1" applyBorder="1" applyAlignment="1">
      <alignment horizontal="right" vertical="top" wrapText="1"/>
    </xf>
    <xf numFmtId="191" fontId="21" fillId="0" borderId="78" xfId="0" applyNumberFormat="1" applyFont="1" applyBorder="1" applyAlignment="1">
      <alignment horizontal="right" vertical="top" wrapText="1"/>
    </xf>
    <xf numFmtId="0" fontId="20" fillId="0" borderId="67" xfId="0" applyFont="1" applyBorder="1" applyAlignment="1">
      <alignment horizontal="center" vertical="top" wrapText="1"/>
    </xf>
    <xf numFmtId="0" fontId="20" fillId="34" borderId="50" xfId="0" applyFont="1" applyFill="1" applyBorder="1" applyAlignment="1">
      <alignment horizontal="left" vertical="center" wrapText="1"/>
    </xf>
    <xf numFmtId="0" fontId="20" fillId="34" borderId="51" xfId="0" applyFont="1" applyFill="1" applyBorder="1" applyAlignment="1">
      <alignment horizontal="left" vertical="center" wrapText="1"/>
    </xf>
    <xf numFmtId="0" fontId="20" fillId="34" borderId="52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40" xfId="0" applyFont="1" applyBorder="1" applyAlignment="1">
      <alignment horizontal="center" vertical="top" wrapText="1"/>
    </xf>
    <xf numFmtId="0" fontId="20" fillId="37" borderId="10" xfId="0" applyFont="1" applyFill="1" applyBorder="1" applyAlignment="1">
      <alignment vertical="top" wrapText="1"/>
    </xf>
    <xf numFmtId="0" fontId="21" fillId="0" borderId="0" xfId="0" applyFont="1" applyBorder="1" applyAlignment="1">
      <alignment horizontal="left" wrapText="1" shrinkToFit="1"/>
    </xf>
    <xf numFmtId="0" fontId="21" fillId="0" borderId="39" xfId="0" applyFont="1" applyBorder="1" applyAlignment="1">
      <alignment horizontal="left" wrapText="1" shrinkToFit="1"/>
    </xf>
    <xf numFmtId="0" fontId="25" fillId="0" borderId="0" xfId="0" applyFont="1" applyAlignment="1">
      <alignment horizontal="center" vertical="top"/>
    </xf>
    <xf numFmtId="0" fontId="20" fillId="37" borderId="43" xfId="0" applyFont="1" applyFill="1" applyBorder="1" applyAlignment="1">
      <alignment horizontal="left" vertical="top" wrapText="1"/>
    </xf>
    <xf numFmtId="0" fontId="20" fillId="37" borderId="40" xfId="0" applyFont="1" applyFill="1" applyBorder="1" applyAlignment="1">
      <alignment horizontal="left" vertical="top" wrapText="1"/>
    </xf>
    <xf numFmtId="0" fontId="20" fillId="37" borderId="18" xfId="0" applyFont="1" applyFill="1" applyBorder="1" applyAlignment="1">
      <alignment horizontal="left" vertical="top" wrapText="1"/>
    </xf>
    <xf numFmtId="0" fontId="21" fillId="0" borderId="67" xfId="0" applyFont="1" applyBorder="1" applyAlignment="1">
      <alignment horizontal="left"/>
    </xf>
    <xf numFmtId="0" fontId="0" fillId="0" borderId="67" xfId="0" applyFont="1" applyBorder="1" applyAlignment="1">
      <alignment/>
    </xf>
    <xf numFmtId="0" fontId="2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left" wrapText="1" shrinkToFit="1"/>
    </xf>
    <xf numFmtId="0" fontId="25" fillId="0" borderId="79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81" xfId="0" applyFont="1" applyBorder="1" applyAlignment="1">
      <alignment horizontal="center" vertical="center" wrapText="1"/>
    </xf>
    <xf numFmtId="0" fontId="20" fillId="0" borderId="82" xfId="0" applyFont="1" applyBorder="1" applyAlignment="1">
      <alignment horizontal="center" vertical="center" wrapText="1"/>
    </xf>
    <xf numFmtId="0" fontId="20" fillId="0" borderId="83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85" xfId="0" applyFont="1" applyBorder="1" applyAlignment="1">
      <alignment horizontal="center" vertical="center" wrapText="1"/>
    </xf>
    <xf numFmtId="0" fontId="20" fillId="37" borderId="50" xfId="0" applyFont="1" applyFill="1" applyBorder="1" applyAlignment="1">
      <alignment horizontal="left" vertical="center" wrapText="1"/>
    </xf>
    <xf numFmtId="0" fontId="20" fillId="37" borderId="51" xfId="0" applyFont="1" applyFill="1" applyBorder="1" applyAlignment="1">
      <alignment horizontal="left" vertical="center" wrapText="1"/>
    </xf>
    <xf numFmtId="0" fontId="20" fillId="37" borderId="52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wrapText="1" shrinkToFit="1"/>
    </xf>
    <xf numFmtId="0" fontId="21" fillId="0" borderId="75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 wrapText="1"/>
    </xf>
    <xf numFmtId="0" fontId="21" fillId="34" borderId="86" xfId="0" applyFont="1" applyFill="1" applyBorder="1" applyAlignment="1">
      <alignment horizontal="right" vertical="center" wrapText="1" shrinkToFit="1"/>
    </xf>
    <xf numFmtId="0" fontId="21" fillId="34" borderId="87" xfId="0" applyFont="1" applyFill="1" applyBorder="1" applyAlignment="1">
      <alignment horizontal="right" vertical="center" wrapText="1" shrinkToFit="1"/>
    </xf>
    <xf numFmtId="0" fontId="21" fillId="34" borderId="88" xfId="0" applyFont="1" applyFill="1" applyBorder="1" applyAlignment="1">
      <alignment horizontal="right" vertical="center" wrapText="1" shrinkToFit="1"/>
    </xf>
    <xf numFmtId="0" fontId="20" fillId="37" borderId="43" xfId="0" applyFont="1" applyFill="1" applyBorder="1" applyAlignment="1">
      <alignment horizontal="left" vertical="center" wrapText="1"/>
    </xf>
    <xf numFmtId="0" fontId="20" fillId="37" borderId="40" xfId="0" applyFont="1" applyFill="1" applyBorder="1" applyAlignment="1">
      <alignment horizontal="left" vertical="center" wrapText="1"/>
    </xf>
    <xf numFmtId="0" fontId="20" fillId="37" borderId="18" xfId="0" applyFont="1" applyFill="1" applyBorder="1" applyAlignment="1">
      <alignment horizontal="left" vertical="center" wrapText="1"/>
    </xf>
    <xf numFmtId="0" fontId="20" fillId="37" borderId="66" xfId="0" applyFont="1" applyFill="1" applyBorder="1" applyAlignment="1">
      <alignment horizontal="left" vertical="center" wrapText="1"/>
    </xf>
    <xf numFmtId="0" fontId="20" fillId="37" borderId="57" xfId="0" applyFont="1" applyFill="1" applyBorder="1" applyAlignment="1">
      <alignment horizontal="left" vertical="center" wrapText="1"/>
    </xf>
    <xf numFmtId="0" fontId="20" fillId="37" borderId="58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 wrapText="1" shrinkToFit="1"/>
    </xf>
    <xf numFmtId="0" fontId="23" fillId="0" borderId="89" xfId="0" applyFont="1" applyBorder="1" applyAlignment="1">
      <alignment horizontal="center" vertical="center" wrapText="1" shrinkToFit="1"/>
    </xf>
    <xf numFmtId="0" fontId="20" fillId="0" borderId="59" xfId="0" applyFont="1" applyBorder="1" applyAlignment="1">
      <alignment horizontal="center" vertical="center" wrapText="1" shrinkToFit="1"/>
    </xf>
    <xf numFmtId="0" fontId="20" fillId="0" borderId="60" xfId="0" applyFont="1" applyBorder="1" applyAlignment="1">
      <alignment horizontal="center" vertical="center" wrapText="1" shrinkToFit="1"/>
    </xf>
    <xf numFmtId="0" fontId="20" fillId="0" borderId="81" xfId="0" applyFont="1" applyBorder="1" applyAlignment="1">
      <alignment horizontal="center" vertical="center" wrapText="1" shrinkToFit="1"/>
    </xf>
    <xf numFmtId="0" fontId="20" fillId="0" borderId="83" xfId="0" applyFont="1" applyBorder="1" applyAlignment="1">
      <alignment horizontal="center" vertical="center" wrapText="1" shrinkToFit="1"/>
    </xf>
    <xf numFmtId="0" fontId="20" fillId="0" borderId="84" xfId="0" applyFont="1" applyBorder="1" applyAlignment="1">
      <alignment horizontal="center" vertical="center" wrapText="1" shrinkToFit="1"/>
    </xf>
    <xf numFmtId="0" fontId="20" fillId="0" borderId="85" xfId="0" applyFont="1" applyBorder="1" applyAlignment="1">
      <alignment horizontal="center" vertical="center" wrapText="1" shrinkToFit="1"/>
    </xf>
    <xf numFmtId="0" fontId="21" fillId="0" borderId="90" xfId="0" applyFont="1" applyBorder="1" applyAlignment="1">
      <alignment horizontal="center" vertical="center" wrapText="1"/>
    </xf>
    <xf numFmtId="0" fontId="21" fillId="0" borderId="87" xfId="0" applyFont="1" applyBorder="1" applyAlignment="1">
      <alignment horizontal="center" vertical="center" wrapText="1"/>
    </xf>
    <xf numFmtId="0" fontId="21" fillId="0" borderId="91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89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 shrinkToFit="1"/>
    </xf>
    <xf numFmtId="0" fontId="21" fillId="0" borderId="18" xfId="0" applyFont="1" applyBorder="1" applyAlignment="1">
      <alignment horizontal="center" vertical="center" wrapText="1" shrinkToFit="1"/>
    </xf>
    <xf numFmtId="0" fontId="21" fillId="0" borderId="90" xfId="0" applyFont="1" applyBorder="1" applyAlignment="1">
      <alignment horizontal="center" vertical="center" wrapText="1" shrinkToFit="1"/>
    </xf>
    <xf numFmtId="0" fontId="21" fillId="0" borderId="91" xfId="0" applyFont="1" applyBorder="1" applyAlignment="1">
      <alignment horizontal="center" vertical="center" wrapText="1" shrinkToFit="1"/>
    </xf>
    <xf numFmtId="190" fontId="38" fillId="0" borderId="69" xfId="0" applyNumberFormat="1" applyFont="1" applyBorder="1" applyAlignment="1">
      <alignment horizontal="right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 shrinkToFit="1"/>
    </xf>
    <xf numFmtId="0" fontId="21" fillId="0" borderId="77" xfId="0" applyFont="1" applyBorder="1" applyAlignment="1">
      <alignment horizontal="center" vertical="center" wrapText="1" shrinkToFit="1"/>
    </xf>
    <xf numFmtId="0" fontId="35" fillId="0" borderId="92" xfId="0" applyFont="1" applyBorder="1" applyAlignment="1">
      <alignment horizontal="right" vertical="center"/>
    </xf>
    <xf numFmtId="0" fontId="35" fillId="0" borderId="93" xfId="0" applyFont="1" applyBorder="1" applyAlignment="1">
      <alignment horizontal="right" vertical="center"/>
    </xf>
    <xf numFmtId="0" fontId="35" fillId="0" borderId="19" xfId="0" applyFont="1" applyBorder="1" applyAlignment="1">
      <alignment horizontal="right" vertical="center"/>
    </xf>
    <xf numFmtId="0" fontId="28" fillId="0" borderId="10" xfId="0" applyFont="1" applyBorder="1" applyAlignment="1">
      <alignment horizontal="center" vertical="center" wrapText="1"/>
    </xf>
    <xf numFmtId="190" fontId="28" fillId="0" borderId="10" xfId="0" applyNumberFormat="1" applyFont="1" applyBorder="1" applyAlignment="1">
      <alignment horizontal="right" vertical="center" wrapText="1"/>
    </xf>
    <xf numFmtId="0" fontId="28" fillId="0" borderId="32" xfId="0" applyFont="1" applyBorder="1" applyAlignment="1">
      <alignment horizontal="center" vertical="center" wrapText="1"/>
    </xf>
    <xf numFmtId="190" fontId="28" fillId="0" borderId="32" xfId="0" applyNumberFormat="1" applyFont="1" applyBorder="1" applyAlignment="1">
      <alignment horizontal="right" vertical="center" wrapText="1"/>
    </xf>
    <xf numFmtId="0" fontId="20" fillId="0" borderId="30" xfId="0" applyFont="1" applyBorder="1" applyAlignment="1">
      <alignment horizontal="center" vertical="center" wrapText="1"/>
    </xf>
    <xf numFmtId="190" fontId="28" fillId="0" borderId="33" xfId="0" applyNumberFormat="1" applyFont="1" applyBorder="1" applyAlignment="1">
      <alignment horizontal="right" vertical="center" wrapText="1"/>
    </xf>
    <xf numFmtId="190" fontId="28" fillId="0" borderId="30" xfId="0" applyNumberFormat="1" applyFont="1" applyBorder="1" applyAlignment="1">
      <alignment horizontal="right" vertical="center" wrapText="1"/>
    </xf>
    <xf numFmtId="190" fontId="37" fillId="0" borderId="69" xfId="0" applyNumberFormat="1" applyFont="1" applyBorder="1" applyAlignment="1">
      <alignment horizontal="right" vertical="center" wrapText="1"/>
    </xf>
    <xf numFmtId="190" fontId="37" fillId="0" borderId="94" xfId="0" applyNumberFormat="1" applyFont="1" applyBorder="1" applyAlignment="1">
      <alignment horizontal="right" vertical="center" wrapText="1"/>
    </xf>
    <xf numFmtId="190" fontId="37" fillId="0" borderId="47" xfId="0" applyNumberFormat="1" applyFont="1" applyBorder="1" applyAlignment="1">
      <alignment horizontal="center" vertical="center" wrapText="1"/>
    </xf>
    <xf numFmtId="9" fontId="20" fillId="0" borderId="47" xfId="0" applyNumberFormat="1" applyFont="1" applyBorder="1" applyAlignment="1">
      <alignment horizontal="center" vertical="center" wrapText="1"/>
    </xf>
    <xf numFmtId="9" fontId="20" fillId="0" borderId="49" xfId="0" applyNumberFormat="1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69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4" fontId="40" fillId="0" borderId="0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4"/>
  <sheetViews>
    <sheetView tabSelected="1" zoomScale="75" zoomScaleNormal="75" zoomScaleSheetLayoutView="75" zoomScalePageLayoutView="0" workbookViewId="0" topLeftCell="A61">
      <selection activeCell="L69" sqref="L69"/>
    </sheetView>
  </sheetViews>
  <sheetFormatPr defaultColWidth="9.125" defaultRowHeight="12.75"/>
  <cols>
    <col min="1" max="1" width="51.875" style="156" customWidth="1"/>
    <col min="2" max="2" width="8.375" style="158" bestFit="1" customWidth="1"/>
    <col min="3" max="3" width="13.75390625" style="158" customWidth="1"/>
    <col min="4" max="4" width="14.125" style="158" customWidth="1"/>
    <col min="5" max="5" width="13.875" style="156" customWidth="1"/>
    <col min="6" max="6" width="13.50390625" style="156" customWidth="1"/>
    <col min="7" max="7" width="15.25390625" style="156" customWidth="1"/>
    <col min="8" max="8" width="14.50390625" style="156" customWidth="1"/>
    <col min="9" max="9" width="13.50390625" style="156" customWidth="1"/>
    <col min="10" max="10" width="12.50390625" style="156" customWidth="1"/>
    <col min="11" max="11" width="6.625" style="156" customWidth="1"/>
    <col min="12" max="12" width="14.25390625" style="156" customWidth="1"/>
    <col min="13" max="13" width="6.875" style="156" customWidth="1"/>
    <col min="14" max="14" width="9.50390625" style="156" customWidth="1"/>
    <col min="15" max="15" width="10.125" style="156" customWidth="1"/>
    <col min="16" max="16" width="10.375" style="156" customWidth="1"/>
    <col min="17" max="17" width="7.125" style="156" customWidth="1"/>
    <col min="18" max="16384" width="9.125" style="156" customWidth="1"/>
  </cols>
  <sheetData>
    <row r="1" spans="2:9" ht="21">
      <c r="B1" s="157"/>
      <c r="C1" s="157"/>
      <c r="D1" s="157"/>
      <c r="E1" s="157"/>
      <c r="F1" s="158"/>
      <c r="G1" s="158"/>
      <c r="H1" s="158"/>
      <c r="I1" s="158"/>
    </row>
    <row r="2" spans="1:9" ht="21">
      <c r="A2" s="330" t="s">
        <v>415</v>
      </c>
      <c r="B2" s="330"/>
      <c r="C2" s="155"/>
      <c r="D2" s="155"/>
      <c r="E2" s="159"/>
      <c r="F2" s="329" t="s">
        <v>417</v>
      </c>
      <c r="G2" s="329"/>
      <c r="H2" s="329"/>
      <c r="I2" s="329"/>
    </row>
    <row r="3" spans="1:6" ht="24" customHeight="1">
      <c r="A3" s="170" t="s">
        <v>416</v>
      </c>
      <c r="B3" s="156"/>
      <c r="C3" s="156"/>
      <c r="D3" s="156"/>
      <c r="E3" s="160"/>
      <c r="F3" s="156" t="s">
        <v>418</v>
      </c>
    </row>
    <row r="4" spans="1:8" ht="30.75" customHeight="1">
      <c r="A4" s="170" t="s">
        <v>420</v>
      </c>
      <c r="B4" s="162"/>
      <c r="C4" s="162"/>
      <c r="D4" s="162"/>
      <c r="E4" s="162"/>
      <c r="G4" s="156" t="s">
        <v>419</v>
      </c>
      <c r="H4" s="156" t="s">
        <v>374</v>
      </c>
    </row>
    <row r="5" spans="1:9" ht="21">
      <c r="A5" s="328" t="s">
        <v>422</v>
      </c>
      <c r="B5" s="328"/>
      <c r="C5" s="165"/>
      <c r="D5" s="165"/>
      <c r="E5" s="160"/>
      <c r="F5" s="327" t="s">
        <v>423</v>
      </c>
      <c r="G5" s="327"/>
      <c r="H5" s="327"/>
      <c r="I5" s="327"/>
    </row>
    <row r="6" spans="1:9" ht="10.5" customHeight="1">
      <c r="A6" s="327"/>
      <c r="B6" s="327"/>
      <c r="C6" s="164"/>
      <c r="D6" s="164"/>
      <c r="E6" s="160"/>
      <c r="F6" s="327"/>
      <c r="G6" s="327"/>
      <c r="H6" s="327"/>
      <c r="I6" s="327"/>
    </row>
    <row r="7" spans="5:9" ht="23.25" customHeight="1">
      <c r="E7" s="160"/>
      <c r="F7" s="349"/>
      <c r="G7" s="349"/>
      <c r="H7" s="349"/>
      <c r="I7" s="349"/>
    </row>
    <row r="8" spans="2:9" ht="16.5" customHeight="1">
      <c r="B8" s="166"/>
      <c r="C8" s="166"/>
      <c r="D8" s="166"/>
      <c r="E8" s="160"/>
      <c r="F8" s="334"/>
      <c r="G8" s="334"/>
      <c r="H8" s="334"/>
      <c r="I8" s="334"/>
    </row>
    <row r="9" spans="1:6" ht="11.25" customHeight="1">
      <c r="A9" s="164"/>
      <c r="B9" s="167"/>
      <c r="C9" s="167"/>
      <c r="D9" s="167"/>
      <c r="E9" s="167"/>
      <c r="F9" s="167"/>
    </row>
    <row r="10" spans="2:9" ht="21">
      <c r="B10" s="167"/>
      <c r="C10" s="167"/>
      <c r="D10" s="167"/>
      <c r="E10" s="168"/>
      <c r="F10" s="349"/>
      <c r="G10" s="349"/>
      <c r="H10" s="349"/>
      <c r="I10" s="169" t="s">
        <v>41</v>
      </c>
    </row>
    <row r="11" spans="1:9" ht="21">
      <c r="A11" s="156" t="s">
        <v>13</v>
      </c>
      <c r="B11" s="156"/>
      <c r="C11" s="156"/>
      <c r="D11" s="156"/>
      <c r="F11" s="158"/>
      <c r="G11" s="158"/>
      <c r="H11" s="170" t="s">
        <v>42</v>
      </c>
      <c r="I11" s="169">
        <v>2023</v>
      </c>
    </row>
    <row r="12" spans="1:9" ht="48.75" customHeight="1">
      <c r="A12" s="171" t="s">
        <v>370</v>
      </c>
      <c r="B12" s="350"/>
      <c r="C12" s="350"/>
      <c r="D12" s="350"/>
      <c r="E12" s="350"/>
      <c r="F12" s="350"/>
      <c r="G12" s="336" t="s">
        <v>14</v>
      </c>
      <c r="H12" s="337"/>
      <c r="I12" s="172" t="s">
        <v>379</v>
      </c>
    </row>
    <row r="13" spans="1:9" ht="21">
      <c r="A13" s="173" t="s">
        <v>29</v>
      </c>
      <c r="B13" s="351" t="s">
        <v>361</v>
      </c>
      <c r="C13" s="348"/>
      <c r="D13" s="348"/>
      <c r="E13" s="348"/>
      <c r="F13" s="348"/>
      <c r="G13" s="335" t="s">
        <v>24</v>
      </c>
      <c r="H13" s="335"/>
      <c r="I13" s="169">
        <v>150</v>
      </c>
    </row>
    <row r="14" spans="1:9" ht="21">
      <c r="A14" s="175" t="s">
        <v>363</v>
      </c>
      <c r="B14" s="174"/>
      <c r="C14" s="174"/>
      <c r="D14" s="174"/>
      <c r="E14" s="174"/>
      <c r="F14" s="174"/>
      <c r="G14" s="335" t="s">
        <v>43</v>
      </c>
      <c r="H14" s="335"/>
      <c r="I14" s="169">
        <v>2122700000</v>
      </c>
    </row>
    <row r="15" spans="1:9" ht="21">
      <c r="A15" s="176" t="s">
        <v>44</v>
      </c>
      <c r="B15" s="348"/>
      <c r="C15" s="348"/>
      <c r="D15" s="348"/>
      <c r="E15" s="348"/>
      <c r="F15" s="348"/>
      <c r="G15" s="335"/>
      <c r="H15" s="335"/>
      <c r="I15" s="169"/>
    </row>
    <row r="16" spans="1:9" ht="39" customHeight="1">
      <c r="A16" s="177" t="s">
        <v>392</v>
      </c>
      <c r="B16" s="174"/>
      <c r="C16" s="178"/>
      <c r="D16" s="178"/>
      <c r="E16" s="178"/>
      <c r="F16" s="178"/>
      <c r="G16" s="179"/>
      <c r="H16" s="179"/>
      <c r="I16" s="158"/>
    </row>
    <row r="17" spans="1:8" ht="24.75" customHeight="1">
      <c r="A17" s="180" t="s">
        <v>371</v>
      </c>
      <c r="B17" s="163"/>
      <c r="C17" s="161"/>
      <c r="D17" s="161"/>
      <c r="E17" s="161"/>
      <c r="F17" s="161"/>
      <c r="G17" s="161"/>
      <c r="H17" s="161"/>
    </row>
    <row r="18" spans="1:8" ht="24" customHeight="1">
      <c r="A18" s="177" t="s">
        <v>372</v>
      </c>
      <c r="B18" s="163"/>
      <c r="C18" s="163"/>
      <c r="D18" s="163"/>
      <c r="E18" s="163"/>
      <c r="F18" s="163"/>
      <c r="G18" s="163"/>
      <c r="H18" s="163"/>
    </row>
    <row r="19" spans="1:8" ht="27" customHeight="1">
      <c r="A19" s="180" t="s">
        <v>373</v>
      </c>
      <c r="B19" s="163"/>
      <c r="C19" s="163"/>
      <c r="D19" s="163"/>
      <c r="E19" s="163"/>
      <c r="F19" s="163"/>
      <c r="G19" s="163"/>
      <c r="H19" s="163"/>
    </row>
    <row r="20" spans="1:4" ht="11.25" customHeight="1">
      <c r="A20" s="181"/>
      <c r="B20" s="156"/>
      <c r="C20" s="156"/>
      <c r="D20" s="156"/>
    </row>
    <row r="21" spans="1:4" ht="7.5" customHeight="1">
      <c r="A21" s="181"/>
      <c r="B21" s="156"/>
      <c r="C21" s="156"/>
      <c r="D21" s="156"/>
    </row>
    <row r="22" spans="1:9" ht="21">
      <c r="A22" s="330" t="s">
        <v>404</v>
      </c>
      <c r="B22" s="330"/>
      <c r="C22" s="330"/>
      <c r="D22" s="330"/>
      <c r="E22" s="330"/>
      <c r="F22" s="330"/>
      <c r="G22" s="330"/>
      <c r="H22" s="330"/>
      <c r="I22" s="330"/>
    </row>
    <row r="23" spans="2:9" ht="21">
      <c r="B23" s="157"/>
      <c r="C23" s="157"/>
      <c r="D23" s="157"/>
      <c r="E23" s="157"/>
      <c r="F23" s="157"/>
      <c r="G23" s="157"/>
      <c r="H23" s="157"/>
      <c r="I23" s="157" t="s">
        <v>421</v>
      </c>
    </row>
    <row r="24" spans="1:9" ht="21">
      <c r="A24" s="338" t="s">
        <v>45</v>
      </c>
      <c r="B24" s="338"/>
      <c r="C24" s="338"/>
      <c r="D24" s="338"/>
      <c r="E24" s="338"/>
      <c r="F24" s="338"/>
      <c r="G24" s="338"/>
      <c r="H24" s="338"/>
      <c r="I24" s="338"/>
    </row>
    <row r="25" spans="1:9" ht="30.75" customHeight="1">
      <c r="A25" s="338" t="s">
        <v>46</v>
      </c>
      <c r="B25" s="338"/>
      <c r="C25" s="339"/>
      <c r="D25" s="339"/>
      <c r="E25" s="338"/>
      <c r="F25" s="338"/>
      <c r="G25" s="338"/>
      <c r="H25" s="338"/>
      <c r="I25" s="338"/>
    </row>
    <row r="26" spans="1:9" ht="15" customHeight="1">
      <c r="A26" s="346"/>
      <c r="B26" s="343" t="s">
        <v>30</v>
      </c>
      <c r="C26" s="182" t="s">
        <v>47</v>
      </c>
      <c r="D26" s="182" t="s">
        <v>47</v>
      </c>
      <c r="E26" s="342" t="s">
        <v>395</v>
      </c>
      <c r="F26" s="344" t="s">
        <v>124</v>
      </c>
      <c r="G26" s="345"/>
      <c r="H26" s="345"/>
      <c r="I26" s="345"/>
    </row>
    <row r="27" spans="1:9" ht="84">
      <c r="A27" s="347"/>
      <c r="B27" s="343"/>
      <c r="C27" s="184" t="s">
        <v>393</v>
      </c>
      <c r="D27" s="184" t="s">
        <v>394</v>
      </c>
      <c r="E27" s="342"/>
      <c r="F27" s="185" t="s">
        <v>120</v>
      </c>
      <c r="G27" s="185" t="s">
        <v>121</v>
      </c>
      <c r="H27" s="185" t="s">
        <v>122</v>
      </c>
      <c r="I27" s="185" t="s">
        <v>123</v>
      </c>
    </row>
    <row r="28" spans="1:9" s="187" customFormat="1" ht="15.75" customHeight="1">
      <c r="A28" s="186" t="s">
        <v>63</v>
      </c>
      <c r="B28" s="340"/>
      <c r="C28" s="340"/>
      <c r="D28" s="340"/>
      <c r="E28" s="340"/>
      <c r="F28" s="340"/>
      <c r="G28" s="340"/>
      <c r="H28" s="340"/>
      <c r="I28" s="340"/>
    </row>
    <row r="29" spans="1:10" s="187" customFormat="1" ht="42">
      <c r="A29" s="188" t="s">
        <v>50</v>
      </c>
      <c r="B29" s="189" t="s">
        <v>25</v>
      </c>
      <c r="C29" s="190">
        <v>67048</v>
      </c>
      <c r="D29" s="190">
        <v>61625.9</v>
      </c>
      <c r="E29" s="191">
        <f>SUM(F29:I29)</f>
        <v>43650.5</v>
      </c>
      <c r="F29" s="192">
        <v>6922.1</v>
      </c>
      <c r="G29" s="192">
        <v>12418.8</v>
      </c>
      <c r="H29" s="192">
        <v>13083.3</v>
      </c>
      <c r="I29" s="192">
        <v>11226.3</v>
      </c>
      <c r="J29" s="193"/>
    </row>
    <row r="30" spans="1:9" s="187" customFormat="1" ht="15.75" customHeight="1">
      <c r="A30" s="194" t="s">
        <v>38</v>
      </c>
      <c r="B30" s="195" t="s">
        <v>26</v>
      </c>
      <c r="C30" s="190"/>
      <c r="D30" s="190"/>
      <c r="E30" s="191">
        <f aca="true" t="shared" si="0" ref="E30:E36">SUM(F30:I30)</f>
        <v>0</v>
      </c>
      <c r="F30" s="196"/>
      <c r="G30" s="196"/>
      <c r="H30" s="196"/>
      <c r="I30" s="196"/>
    </row>
    <row r="31" spans="1:9" s="187" customFormat="1" ht="15.75" customHeight="1">
      <c r="A31" s="194" t="s">
        <v>51</v>
      </c>
      <c r="B31" s="195" t="s">
        <v>27</v>
      </c>
      <c r="C31" s="190"/>
      <c r="D31" s="190"/>
      <c r="E31" s="191">
        <f t="shared" si="0"/>
        <v>0</v>
      </c>
      <c r="F31" s="192"/>
      <c r="G31" s="192"/>
      <c r="H31" s="192"/>
      <c r="I31" s="192"/>
    </row>
    <row r="32" spans="1:9" s="187" customFormat="1" ht="15.75" customHeight="1">
      <c r="A32" s="194" t="s">
        <v>405</v>
      </c>
      <c r="B32" s="195" t="s">
        <v>28</v>
      </c>
      <c r="C32" s="190"/>
      <c r="D32" s="190"/>
      <c r="E32" s="191">
        <f t="shared" si="0"/>
        <v>0</v>
      </c>
      <c r="F32" s="192"/>
      <c r="G32" s="192"/>
      <c r="H32" s="192"/>
      <c r="I32" s="192"/>
    </row>
    <row r="33" spans="1:9" s="187" customFormat="1" ht="63">
      <c r="A33" s="188" t="s">
        <v>406</v>
      </c>
      <c r="B33" s="195" t="s">
        <v>52</v>
      </c>
      <c r="C33" s="192"/>
      <c r="D33" s="192" t="s">
        <v>362</v>
      </c>
      <c r="E33" s="191">
        <f t="shared" si="0"/>
        <v>0</v>
      </c>
      <c r="F33" s="192"/>
      <c r="G33" s="192"/>
      <c r="H33" s="192"/>
      <c r="I33" s="192"/>
    </row>
    <row r="34" spans="1:9" s="187" customFormat="1" ht="15.75" customHeight="1">
      <c r="A34" s="188" t="s">
        <v>407</v>
      </c>
      <c r="B34" s="195" t="s">
        <v>53</v>
      </c>
      <c r="C34" s="190"/>
      <c r="D34" s="190"/>
      <c r="E34" s="191">
        <f t="shared" si="0"/>
        <v>0</v>
      </c>
      <c r="F34" s="192"/>
      <c r="G34" s="192"/>
      <c r="H34" s="192"/>
      <c r="I34" s="192"/>
    </row>
    <row r="35" spans="1:9" s="187" customFormat="1" ht="15.75" customHeight="1">
      <c r="A35" s="197" t="s">
        <v>408</v>
      </c>
      <c r="B35" s="195" t="s">
        <v>54</v>
      </c>
      <c r="C35" s="198"/>
      <c r="D35" s="198"/>
      <c r="E35" s="191">
        <f t="shared" si="0"/>
        <v>0</v>
      </c>
      <c r="F35" s="192"/>
      <c r="G35" s="192"/>
      <c r="H35" s="192"/>
      <c r="I35" s="192"/>
    </row>
    <row r="36" spans="1:10" s="187" customFormat="1" ht="21" customHeight="1">
      <c r="A36" s="197" t="s">
        <v>409</v>
      </c>
      <c r="B36" s="195" t="s">
        <v>55</v>
      </c>
      <c r="C36" s="190">
        <v>373</v>
      </c>
      <c r="D36" s="192">
        <v>150</v>
      </c>
      <c r="E36" s="191">
        <f t="shared" si="0"/>
        <v>207.5</v>
      </c>
      <c r="F36" s="192">
        <v>47.9</v>
      </c>
      <c r="G36" s="192">
        <v>70.2</v>
      </c>
      <c r="H36" s="192">
        <v>57.1</v>
      </c>
      <c r="I36" s="192">
        <v>32.3</v>
      </c>
      <c r="J36" s="193"/>
    </row>
    <row r="37" spans="1:9" s="187" customFormat="1" ht="15.75" customHeight="1">
      <c r="A37" s="197" t="s">
        <v>410</v>
      </c>
      <c r="B37" s="195" t="s">
        <v>56</v>
      </c>
      <c r="C37" s="190"/>
      <c r="D37" s="190"/>
      <c r="E37" s="191"/>
      <c r="F37" s="192"/>
      <c r="G37" s="192"/>
      <c r="H37" s="192"/>
      <c r="I37" s="192"/>
    </row>
    <row r="38" spans="1:9" s="187" customFormat="1" ht="81" customHeight="1">
      <c r="A38" s="197" t="s">
        <v>307</v>
      </c>
      <c r="B38" s="195"/>
      <c r="C38" s="190"/>
      <c r="D38" s="190"/>
      <c r="E38" s="191"/>
      <c r="F38" s="192"/>
      <c r="G38" s="192"/>
      <c r="H38" s="192"/>
      <c r="I38" s="192"/>
    </row>
    <row r="39" spans="1:10" s="187" customFormat="1" ht="21" customHeight="1">
      <c r="A39" s="199" t="s">
        <v>40</v>
      </c>
      <c r="B39" s="195" t="s">
        <v>10</v>
      </c>
      <c r="C39" s="191">
        <f>SUM(C29:C37)</f>
        <v>67421</v>
      </c>
      <c r="D39" s="191">
        <f aca="true" t="shared" si="1" ref="D39:I39">SUM(D29:D37)</f>
        <v>61775.9</v>
      </c>
      <c r="E39" s="191">
        <f t="shared" si="1"/>
        <v>43858</v>
      </c>
      <c r="F39" s="191">
        <f t="shared" si="1"/>
        <v>6970</v>
      </c>
      <c r="G39" s="191">
        <f t="shared" si="1"/>
        <v>12489</v>
      </c>
      <c r="H39" s="191">
        <f t="shared" si="1"/>
        <v>13140.4</v>
      </c>
      <c r="I39" s="191">
        <f t="shared" si="1"/>
        <v>11258.599999999999</v>
      </c>
      <c r="J39" s="193"/>
    </row>
    <row r="40" spans="1:9" s="187" customFormat="1" ht="21.75" customHeight="1">
      <c r="A40" s="200" t="s">
        <v>64</v>
      </c>
      <c r="B40" s="195"/>
      <c r="C40" s="341"/>
      <c r="D40" s="341"/>
      <c r="E40" s="341"/>
      <c r="F40" s="341"/>
      <c r="G40" s="341"/>
      <c r="H40" s="341"/>
      <c r="I40" s="341"/>
    </row>
    <row r="41" spans="1:9" s="187" customFormat="1" ht="61.5">
      <c r="A41" s="199" t="s">
        <v>411</v>
      </c>
      <c r="B41" s="195" t="s">
        <v>32</v>
      </c>
      <c r="C41" s="198"/>
      <c r="D41" s="198"/>
      <c r="E41" s="191"/>
      <c r="F41" s="192"/>
      <c r="G41" s="192"/>
      <c r="H41" s="192"/>
      <c r="I41" s="192"/>
    </row>
    <row r="42" spans="1:10" s="187" customFormat="1" ht="21">
      <c r="A42" s="200" t="s">
        <v>359</v>
      </c>
      <c r="B42" s="195" t="s">
        <v>33</v>
      </c>
      <c r="C42" s="191">
        <f>C43+C44+C45+C46+C47+C48+C49+C50+C52+C53+C54+C55+C56</f>
        <v>45388.299999999996</v>
      </c>
      <c r="D42" s="191">
        <f aca="true" t="shared" si="2" ref="D42:I42">D43+D44+D45+D46+D47+D48+D49+D50+D51+D52+D53+D54+D55+D56</f>
        <v>46940.70000000001</v>
      </c>
      <c r="E42" s="191">
        <f t="shared" si="2"/>
        <v>39851.9</v>
      </c>
      <c r="F42" s="191">
        <f t="shared" si="2"/>
        <v>8024.5</v>
      </c>
      <c r="G42" s="191">
        <f t="shared" si="2"/>
        <v>9986.4</v>
      </c>
      <c r="H42" s="191">
        <f t="shared" si="2"/>
        <v>11527.800000000001</v>
      </c>
      <c r="I42" s="191">
        <f t="shared" si="2"/>
        <v>10313.199999999999</v>
      </c>
      <c r="J42" s="193"/>
    </row>
    <row r="43" spans="1:10" s="187" customFormat="1" ht="21">
      <c r="A43" s="188" t="s">
        <v>7</v>
      </c>
      <c r="B43" s="195" t="s">
        <v>57</v>
      </c>
      <c r="C43" s="201">
        <v>18977</v>
      </c>
      <c r="D43" s="201">
        <v>16670.4</v>
      </c>
      <c r="E43" s="192">
        <f>SUM(F43:I43)</f>
        <v>17420.5</v>
      </c>
      <c r="F43" s="202">
        <v>3730.5</v>
      </c>
      <c r="G43" s="192">
        <v>4460.7</v>
      </c>
      <c r="H43" s="192">
        <v>4527.2</v>
      </c>
      <c r="I43" s="192">
        <v>4702.1</v>
      </c>
      <c r="J43" s="193"/>
    </row>
    <row r="44" spans="1:10" s="187" customFormat="1" ht="18" customHeight="1">
      <c r="A44" s="188" t="s">
        <v>369</v>
      </c>
      <c r="B44" s="195" t="s">
        <v>58</v>
      </c>
      <c r="C44" s="201">
        <v>4206</v>
      </c>
      <c r="D44" s="201">
        <v>3667.4</v>
      </c>
      <c r="E44" s="192">
        <f>SUM(F44:I44)</f>
        <v>3832.5</v>
      </c>
      <c r="F44" s="202">
        <v>820.7</v>
      </c>
      <c r="G44" s="192">
        <v>981.4</v>
      </c>
      <c r="H44" s="192">
        <v>995.9</v>
      </c>
      <c r="I44" s="192">
        <v>1034.5</v>
      </c>
      <c r="J44" s="193"/>
    </row>
    <row r="45" spans="1:10" s="187" customFormat="1" ht="18" customHeight="1">
      <c r="A45" s="188" t="s">
        <v>381</v>
      </c>
      <c r="B45" s="195"/>
      <c r="C45" s="201">
        <v>4097.3</v>
      </c>
      <c r="D45" s="201">
        <v>5010</v>
      </c>
      <c r="E45" s="192">
        <f aca="true" t="shared" si="3" ref="E45:E56">F45+G45+H45+I45</f>
        <v>3381.7</v>
      </c>
      <c r="F45" s="202">
        <v>501.8</v>
      </c>
      <c r="G45" s="192">
        <v>998.5</v>
      </c>
      <c r="H45" s="192">
        <v>1066.8</v>
      </c>
      <c r="I45" s="192">
        <v>814.6</v>
      </c>
      <c r="J45" s="193"/>
    </row>
    <row r="46" spans="1:10" s="187" customFormat="1" ht="19.5" customHeight="1">
      <c r="A46" s="188" t="s">
        <v>382</v>
      </c>
      <c r="B46" s="195"/>
      <c r="C46" s="201">
        <v>3415.8</v>
      </c>
      <c r="D46" s="201">
        <v>4610</v>
      </c>
      <c r="E46" s="192">
        <f t="shared" si="3"/>
        <v>3860.6</v>
      </c>
      <c r="F46" s="202">
        <v>999.9</v>
      </c>
      <c r="G46" s="192">
        <v>915</v>
      </c>
      <c r="H46" s="192">
        <v>945.8</v>
      </c>
      <c r="I46" s="192">
        <v>999.9</v>
      </c>
      <c r="J46" s="193"/>
    </row>
    <row r="47" spans="1:10" s="187" customFormat="1" ht="18" customHeight="1">
      <c r="A47" s="188" t="s">
        <v>383</v>
      </c>
      <c r="B47" s="195"/>
      <c r="C47" s="201">
        <v>5445.5</v>
      </c>
      <c r="D47" s="201">
        <v>4900</v>
      </c>
      <c r="E47" s="192">
        <f t="shared" si="3"/>
        <v>3782.4</v>
      </c>
      <c r="F47" s="202">
        <v>802.1</v>
      </c>
      <c r="G47" s="192">
        <v>1155.3</v>
      </c>
      <c r="H47" s="192">
        <v>1080</v>
      </c>
      <c r="I47" s="192">
        <v>745</v>
      </c>
      <c r="J47" s="193"/>
    </row>
    <row r="48" spans="1:10" s="187" customFormat="1" ht="18" customHeight="1">
      <c r="A48" s="188" t="s">
        <v>9</v>
      </c>
      <c r="B48" s="195"/>
      <c r="C48" s="201">
        <v>3339.7</v>
      </c>
      <c r="D48" s="201">
        <v>1620</v>
      </c>
      <c r="E48" s="192">
        <f t="shared" si="3"/>
        <v>1620</v>
      </c>
      <c r="F48" s="202">
        <v>405</v>
      </c>
      <c r="G48" s="192">
        <v>405</v>
      </c>
      <c r="H48" s="192">
        <v>405</v>
      </c>
      <c r="I48" s="192">
        <v>405</v>
      </c>
      <c r="J48" s="193"/>
    </row>
    <row r="49" spans="1:10" s="187" customFormat="1" ht="18.75" customHeight="1">
      <c r="A49" s="188" t="s">
        <v>396</v>
      </c>
      <c r="B49" s="203"/>
      <c r="C49" s="201">
        <v>3445.5</v>
      </c>
      <c r="D49" s="201">
        <v>3260</v>
      </c>
      <c r="E49" s="192">
        <f t="shared" si="3"/>
        <v>1409.5</v>
      </c>
      <c r="F49" s="192">
        <v>210</v>
      </c>
      <c r="G49" s="192">
        <v>311.5</v>
      </c>
      <c r="H49" s="192">
        <v>498</v>
      </c>
      <c r="I49" s="192">
        <v>390</v>
      </c>
      <c r="J49" s="193"/>
    </row>
    <row r="50" spans="1:10" s="187" customFormat="1" ht="18.75" customHeight="1">
      <c r="A50" s="197" t="s">
        <v>397</v>
      </c>
      <c r="B50" s="195" t="s">
        <v>360</v>
      </c>
      <c r="C50" s="204">
        <v>1312.6</v>
      </c>
      <c r="D50" s="204">
        <v>2698.3</v>
      </c>
      <c r="E50" s="192">
        <f t="shared" si="3"/>
        <v>1654.9999999999998</v>
      </c>
      <c r="F50" s="202">
        <v>216.9</v>
      </c>
      <c r="G50" s="192">
        <v>309.5</v>
      </c>
      <c r="H50" s="192">
        <v>642.3</v>
      </c>
      <c r="I50" s="192">
        <v>486.3</v>
      </c>
      <c r="J50" s="193"/>
    </row>
    <row r="51" spans="1:10" s="187" customFormat="1" ht="17.25" customHeight="1">
      <c r="A51" s="197" t="s">
        <v>402</v>
      </c>
      <c r="B51" s="195"/>
      <c r="C51" s="204">
        <v>500</v>
      </c>
      <c r="D51" s="204">
        <v>1698.3</v>
      </c>
      <c r="E51" s="192">
        <f>F51+G51+H51+I51</f>
        <v>1539.4</v>
      </c>
      <c r="F51" s="202">
        <v>169.3</v>
      </c>
      <c r="G51" s="192">
        <v>172</v>
      </c>
      <c r="H51" s="192">
        <v>814.7</v>
      </c>
      <c r="I51" s="192">
        <v>383.4</v>
      </c>
      <c r="J51" s="193"/>
    </row>
    <row r="52" spans="1:10" s="187" customFormat="1" ht="17.25" customHeight="1">
      <c r="A52" s="197" t="s">
        <v>399</v>
      </c>
      <c r="B52" s="195"/>
      <c r="C52" s="204">
        <v>125.6</v>
      </c>
      <c r="D52" s="204">
        <v>206.5</v>
      </c>
      <c r="E52" s="192">
        <f>F52+G52+H52+I52</f>
        <v>156.5</v>
      </c>
      <c r="F52" s="202">
        <v>27.5</v>
      </c>
      <c r="G52" s="192">
        <v>39</v>
      </c>
      <c r="H52" s="192">
        <v>55</v>
      </c>
      <c r="I52" s="192">
        <v>35</v>
      </c>
      <c r="J52" s="193"/>
    </row>
    <row r="53" spans="1:10" s="187" customFormat="1" ht="17.25" customHeight="1">
      <c r="A53" s="197" t="s">
        <v>384</v>
      </c>
      <c r="B53" s="195"/>
      <c r="C53" s="204">
        <v>495.3</v>
      </c>
      <c r="D53" s="204">
        <v>1200</v>
      </c>
      <c r="E53" s="192">
        <f t="shared" si="3"/>
        <v>454</v>
      </c>
      <c r="F53" s="202">
        <v>38.5</v>
      </c>
      <c r="G53" s="192">
        <v>95</v>
      </c>
      <c r="H53" s="192">
        <v>170.5</v>
      </c>
      <c r="I53" s="192">
        <v>150</v>
      </c>
      <c r="J53" s="193"/>
    </row>
    <row r="54" spans="1:10" s="187" customFormat="1" ht="17.25" customHeight="1">
      <c r="A54" s="197" t="s">
        <v>401</v>
      </c>
      <c r="B54" s="195"/>
      <c r="C54" s="204">
        <v>342.3</v>
      </c>
      <c r="D54" s="204">
        <v>1200</v>
      </c>
      <c r="E54" s="192">
        <f t="shared" si="3"/>
        <v>540</v>
      </c>
      <c r="F54" s="202">
        <v>70</v>
      </c>
      <c r="G54" s="192">
        <v>80</v>
      </c>
      <c r="H54" s="192">
        <v>270</v>
      </c>
      <c r="I54" s="192">
        <v>120</v>
      </c>
      <c r="J54" s="193"/>
    </row>
    <row r="55" spans="1:10" s="187" customFormat="1" ht="18" customHeight="1">
      <c r="A55" s="197" t="s">
        <v>385</v>
      </c>
      <c r="B55" s="195"/>
      <c r="C55" s="204">
        <v>181.5</v>
      </c>
      <c r="D55" s="204">
        <v>134</v>
      </c>
      <c r="E55" s="192">
        <f t="shared" si="3"/>
        <v>134</v>
      </c>
      <c r="F55" s="202">
        <v>20.3</v>
      </c>
      <c r="G55" s="192">
        <v>49.2</v>
      </c>
      <c r="H55" s="192">
        <v>35.1</v>
      </c>
      <c r="I55" s="192">
        <v>29.4</v>
      </c>
      <c r="J55" s="193"/>
    </row>
    <row r="56" spans="1:10" s="187" customFormat="1" ht="17.25" customHeight="1">
      <c r="A56" s="197" t="s">
        <v>403</v>
      </c>
      <c r="B56" s="195"/>
      <c r="C56" s="204">
        <v>4.2</v>
      </c>
      <c r="D56" s="204">
        <v>65.8</v>
      </c>
      <c r="E56" s="192">
        <f t="shared" si="3"/>
        <v>65.8</v>
      </c>
      <c r="F56" s="202">
        <v>12</v>
      </c>
      <c r="G56" s="192">
        <v>14.3</v>
      </c>
      <c r="H56" s="192">
        <v>21.5</v>
      </c>
      <c r="I56" s="192">
        <v>18</v>
      </c>
      <c r="J56" s="193"/>
    </row>
    <row r="57" spans="1:10" s="187" customFormat="1" ht="21" customHeight="1" thickBot="1">
      <c r="A57" s="205" t="s">
        <v>64</v>
      </c>
      <c r="B57" s="206" t="s">
        <v>62</v>
      </c>
      <c r="C57" s="207">
        <f aca="true" t="shared" si="4" ref="C57:I57">C42</f>
        <v>45388.299999999996</v>
      </c>
      <c r="D57" s="207">
        <f t="shared" si="4"/>
        <v>46940.70000000001</v>
      </c>
      <c r="E57" s="207">
        <f>E42</f>
        <v>39851.9</v>
      </c>
      <c r="F57" s="207">
        <f t="shared" si="4"/>
        <v>8024.5</v>
      </c>
      <c r="G57" s="207">
        <f t="shared" si="4"/>
        <v>9986.4</v>
      </c>
      <c r="H57" s="207">
        <f t="shared" si="4"/>
        <v>11527.800000000001</v>
      </c>
      <c r="I57" s="207">
        <f t="shared" si="4"/>
        <v>10313.199999999999</v>
      </c>
      <c r="J57" s="193"/>
    </row>
    <row r="58" spans="1:10" s="187" customFormat="1" ht="20.25" customHeight="1" thickTop="1">
      <c r="A58" s="208" t="s">
        <v>365</v>
      </c>
      <c r="B58" s="195" t="s">
        <v>11</v>
      </c>
      <c r="C58" s="192">
        <v>8537</v>
      </c>
      <c r="D58" s="192">
        <v>5233.4</v>
      </c>
      <c r="E58" s="209">
        <f>F58+G58+H58+I58</f>
        <v>743.4</v>
      </c>
      <c r="F58" s="192">
        <v>126.4</v>
      </c>
      <c r="G58" s="192">
        <v>135.6</v>
      </c>
      <c r="H58" s="192">
        <v>205.7</v>
      </c>
      <c r="I58" s="192">
        <v>275.7</v>
      </c>
      <c r="J58" s="193"/>
    </row>
    <row r="59" spans="1:10" s="187" customFormat="1" ht="18" customHeight="1">
      <c r="A59" s="208" t="s">
        <v>366</v>
      </c>
      <c r="B59" s="195" t="s">
        <v>15</v>
      </c>
      <c r="C59" s="209">
        <v>1386</v>
      </c>
      <c r="D59" s="209">
        <v>1575.3</v>
      </c>
      <c r="E59" s="192">
        <f>F59+G59+H59+I59</f>
        <v>786.0999999999999</v>
      </c>
      <c r="F59" s="209">
        <v>142.7</v>
      </c>
      <c r="G59" s="209">
        <v>199.2</v>
      </c>
      <c r="H59" s="209">
        <v>237.7</v>
      </c>
      <c r="I59" s="209">
        <v>206.5</v>
      </c>
      <c r="J59" s="193"/>
    </row>
    <row r="60" spans="1:10" s="187" customFormat="1" ht="18" customHeight="1">
      <c r="A60" s="188" t="s">
        <v>398</v>
      </c>
      <c r="B60" s="195"/>
      <c r="C60" s="209">
        <v>1629</v>
      </c>
      <c r="D60" s="209">
        <v>1005.7</v>
      </c>
      <c r="E60" s="192">
        <f>F60+G60+H60+I60</f>
        <v>464.29999999999995</v>
      </c>
      <c r="F60" s="209">
        <v>100.5</v>
      </c>
      <c r="G60" s="209">
        <v>108.6</v>
      </c>
      <c r="H60" s="209">
        <v>138.3</v>
      </c>
      <c r="I60" s="209">
        <v>116.9</v>
      </c>
      <c r="J60" s="193"/>
    </row>
    <row r="61" spans="1:10" s="187" customFormat="1" ht="18" customHeight="1">
      <c r="A61" s="210" t="s">
        <v>252</v>
      </c>
      <c r="B61" s="195"/>
      <c r="C61" s="209">
        <v>3168.7</v>
      </c>
      <c r="D61" s="209">
        <v>385</v>
      </c>
      <c r="E61" s="192">
        <f>F61+G61+H61+I61</f>
        <v>312.9</v>
      </c>
      <c r="F61" s="209">
        <v>67</v>
      </c>
      <c r="G61" s="209">
        <v>41</v>
      </c>
      <c r="H61" s="209">
        <v>112.3</v>
      </c>
      <c r="I61" s="209">
        <v>92.6</v>
      </c>
      <c r="J61" s="193"/>
    </row>
    <row r="62" spans="1:10" s="187" customFormat="1" ht="36" customHeight="1">
      <c r="A62" s="211" t="s">
        <v>386</v>
      </c>
      <c r="B62" s="195" t="s">
        <v>16</v>
      </c>
      <c r="C62" s="212">
        <f aca="true" t="shared" si="5" ref="C62:I62">C57+C58+C59+C60+C61</f>
        <v>60108.99999999999</v>
      </c>
      <c r="D62" s="212">
        <f t="shared" si="5"/>
        <v>55140.10000000001</v>
      </c>
      <c r="E62" s="212">
        <f t="shared" si="5"/>
        <v>42158.600000000006</v>
      </c>
      <c r="F62" s="212">
        <f t="shared" si="5"/>
        <v>8461.1</v>
      </c>
      <c r="G62" s="212">
        <f t="shared" si="5"/>
        <v>10470.800000000001</v>
      </c>
      <c r="H62" s="212">
        <f t="shared" si="5"/>
        <v>12221.800000000001</v>
      </c>
      <c r="I62" s="212">
        <f t="shared" si="5"/>
        <v>11004.9</v>
      </c>
      <c r="J62" s="193"/>
    </row>
    <row r="63" spans="1:12" s="187" customFormat="1" ht="27" customHeight="1">
      <c r="A63" s="211" t="s">
        <v>400</v>
      </c>
      <c r="B63" s="195"/>
      <c r="C63" s="209"/>
      <c r="D63" s="209"/>
      <c r="E63" s="212"/>
      <c r="F63" s="212"/>
      <c r="G63" s="212"/>
      <c r="H63" s="212"/>
      <c r="I63" s="212"/>
      <c r="J63" s="193"/>
      <c r="L63" s="193"/>
    </row>
    <row r="64" spans="1:10" s="187" customFormat="1" ht="21.75" customHeight="1">
      <c r="A64" s="211" t="s">
        <v>387</v>
      </c>
      <c r="B64" s="195" t="s">
        <v>65</v>
      </c>
      <c r="C64" s="213">
        <f aca="true" t="shared" si="6" ref="C64:I64">C39-C62</f>
        <v>7312.000000000007</v>
      </c>
      <c r="D64" s="212">
        <f t="shared" si="6"/>
        <v>6635.799999999988</v>
      </c>
      <c r="E64" s="191">
        <f t="shared" si="6"/>
        <v>1699.3999999999942</v>
      </c>
      <c r="F64" s="191">
        <f t="shared" si="6"/>
        <v>-1491.1000000000004</v>
      </c>
      <c r="G64" s="191">
        <f>G39-G62</f>
        <v>2018.199999999999</v>
      </c>
      <c r="H64" s="191">
        <f t="shared" si="6"/>
        <v>918.5999999999985</v>
      </c>
      <c r="I64" s="191">
        <f t="shared" si="6"/>
        <v>253.6999999999989</v>
      </c>
      <c r="J64" s="193"/>
    </row>
    <row r="65" spans="1:13" s="187" customFormat="1" ht="16.5" customHeight="1">
      <c r="A65" s="214" t="s">
        <v>388</v>
      </c>
      <c r="B65" s="215"/>
      <c r="C65" s="216">
        <f>C64*18%</f>
        <v>1316.1600000000012</v>
      </c>
      <c r="D65" s="217">
        <f>D64*18%</f>
        <v>1194.443999999998</v>
      </c>
      <c r="E65" s="218">
        <f>G65+H65+I65</f>
        <v>305.91399999999953</v>
      </c>
      <c r="F65" s="217">
        <v>0</v>
      </c>
      <c r="G65" s="218">
        <v>94.9</v>
      </c>
      <c r="H65" s="218">
        <f>H64*18%</f>
        <v>165.34799999999973</v>
      </c>
      <c r="I65" s="218">
        <f>I64*18%</f>
        <v>45.665999999999805</v>
      </c>
      <c r="J65" s="559"/>
      <c r="M65" s="187">
        <f>J64*18%</f>
        <v>0</v>
      </c>
    </row>
    <row r="66" spans="1:12" s="187" customFormat="1" ht="36.75" customHeight="1">
      <c r="A66" s="219" t="s">
        <v>389</v>
      </c>
      <c r="B66" s="220" t="s">
        <v>66</v>
      </c>
      <c r="C66" s="221">
        <f>C64-C65</f>
        <v>5995.840000000006</v>
      </c>
      <c r="D66" s="222">
        <f>D64-D65</f>
        <v>5441.355999999991</v>
      </c>
      <c r="E66" s="223">
        <f>F66+G66+H66+I66</f>
        <v>1393.585999999998</v>
      </c>
      <c r="F66" s="223">
        <v>0</v>
      </c>
      <c r="G66" s="224">
        <v>432.3</v>
      </c>
      <c r="H66" s="224">
        <f>H64-H65</f>
        <v>753.2519999999988</v>
      </c>
      <c r="I66" s="224">
        <f>I64-I65</f>
        <v>208.0339999999991</v>
      </c>
      <c r="J66" s="193"/>
      <c r="L66" s="193"/>
    </row>
    <row r="67" spans="1:10" s="187" customFormat="1" ht="18.75" customHeight="1">
      <c r="A67" s="188" t="s">
        <v>68</v>
      </c>
      <c r="B67" s="195" t="s">
        <v>67</v>
      </c>
      <c r="C67" s="225"/>
      <c r="D67" s="225"/>
      <c r="E67" s="212"/>
      <c r="F67" s="226"/>
      <c r="G67" s="226"/>
      <c r="H67" s="226"/>
      <c r="I67" s="192"/>
      <c r="J67" s="193"/>
    </row>
    <row r="68" spans="1:16" s="187" customFormat="1" ht="39" customHeight="1">
      <c r="A68" s="331" t="s">
        <v>69</v>
      </c>
      <c r="B68" s="332"/>
      <c r="C68" s="332"/>
      <c r="D68" s="332"/>
      <c r="E68" s="332"/>
      <c r="F68" s="332"/>
      <c r="G68" s="332"/>
      <c r="H68" s="332"/>
      <c r="I68" s="333"/>
      <c r="J68" s="193"/>
      <c r="L68" s="193"/>
      <c r="P68" s="187">
        <f>N68+O68</f>
        <v>0</v>
      </c>
    </row>
    <row r="69" spans="1:10" s="187" customFormat="1" ht="18" customHeight="1">
      <c r="A69" s="227" t="s">
        <v>70</v>
      </c>
      <c r="B69" s="183"/>
      <c r="C69" s="225">
        <f>C66*30%</f>
        <v>1798.7520000000015</v>
      </c>
      <c r="D69" s="225">
        <f>D66*30%</f>
        <v>1632.4067999999972</v>
      </c>
      <c r="E69" s="325">
        <f>F69+G69+H69+I69</f>
        <v>418.0757999999994</v>
      </c>
      <c r="F69" s="209">
        <v>0</v>
      </c>
      <c r="G69" s="323">
        <f>G66*30%</f>
        <v>129.69</v>
      </c>
      <c r="H69" s="323">
        <f>H66*30%</f>
        <v>225.97559999999964</v>
      </c>
      <c r="I69" s="323">
        <f>I66*30%</f>
        <v>62.41019999999973</v>
      </c>
      <c r="J69" s="193"/>
    </row>
    <row r="70" spans="1:10" s="187" customFormat="1" ht="19.5" customHeight="1">
      <c r="A70" s="188" t="s">
        <v>332</v>
      </c>
      <c r="B70" s="195" t="s">
        <v>18</v>
      </c>
      <c r="C70" s="225"/>
      <c r="D70" s="225"/>
      <c r="E70" s="212"/>
      <c r="F70" s="226"/>
      <c r="G70" s="226"/>
      <c r="H70" s="226"/>
      <c r="I70" s="226"/>
      <c r="J70" s="193"/>
    </row>
    <row r="71" spans="1:10" s="187" customFormat="1" ht="15.75" customHeight="1">
      <c r="A71" s="197" t="s">
        <v>354</v>
      </c>
      <c r="B71" s="195" t="s">
        <v>19</v>
      </c>
      <c r="C71" s="225"/>
      <c r="D71" s="225"/>
      <c r="E71" s="212"/>
      <c r="F71" s="226"/>
      <c r="G71" s="226"/>
      <c r="H71" s="226"/>
      <c r="I71" s="226"/>
      <c r="J71" s="193"/>
    </row>
    <row r="72" spans="1:10" s="187" customFormat="1" ht="15.75" customHeight="1">
      <c r="A72" s="227" t="s">
        <v>71</v>
      </c>
      <c r="B72" s="183"/>
      <c r="C72" s="225"/>
      <c r="D72" s="225"/>
      <c r="E72" s="212"/>
      <c r="F72" s="228"/>
      <c r="G72" s="228"/>
      <c r="H72" s="228"/>
      <c r="I72" s="228"/>
      <c r="J72" s="193"/>
    </row>
    <row r="73" spans="1:10" s="187" customFormat="1" ht="19.5" customHeight="1">
      <c r="A73" s="188" t="s">
        <v>292</v>
      </c>
      <c r="B73" s="195" t="s">
        <v>20</v>
      </c>
      <c r="C73" s="225"/>
      <c r="D73" s="225"/>
      <c r="E73" s="229"/>
      <c r="F73" s="230" t="s">
        <v>0</v>
      </c>
      <c r="G73" s="230" t="s">
        <v>0</v>
      </c>
      <c r="H73" s="230" t="s">
        <v>0</v>
      </c>
      <c r="I73" s="230" t="s">
        <v>0</v>
      </c>
      <c r="J73" s="193"/>
    </row>
    <row r="74" spans="1:10" s="187" customFormat="1" ht="18.75" customHeight="1">
      <c r="A74" s="231" t="s">
        <v>72</v>
      </c>
      <c r="B74" s="195" t="s">
        <v>73</v>
      </c>
      <c r="C74" s="225"/>
      <c r="D74" s="225"/>
      <c r="E74" s="229"/>
      <c r="F74" s="230" t="s">
        <v>0</v>
      </c>
      <c r="G74" s="230" t="s">
        <v>0</v>
      </c>
      <c r="H74" s="230" t="s">
        <v>0</v>
      </c>
      <c r="I74" s="230" t="s">
        <v>0</v>
      </c>
      <c r="J74" s="193"/>
    </row>
    <row r="75" spans="1:10" s="187" customFormat="1" ht="18" customHeight="1">
      <c r="A75" s="188" t="s">
        <v>74</v>
      </c>
      <c r="B75" s="195" t="s">
        <v>21</v>
      </c>
      <c r="C75" s="225"/>
      <c r="D75" s="225"/>
      <c r="E75" s="229"/>
      <c r="F75" s="230" t="s">
        <v>0</v>
      </c>
      <c r="G75" s="230" t="s">
        <v>0</v>
      </c>
      <c r="H75" s="230" t="s">
        <v>0</v>
      </c>
      <c r="I75" s="230" t="s">
        <v>0</v>
      </c>
      <c r="J75" s="193"/>
    </row>
    <row r="76" spans="1:10" s="187" customFormat="1" ht="19.5" customHeight="1">
      <c r="A76" s="231" t="s">
        <v>72</v>
      </c>
      <c r="B76" s="195" t="s">
        <v>75</v>
      </c>
      <c r="C76" s="225"/>
      <c r="D76" s="225"/>
      <c r="E76" s="229"/>
      <c r="F76" s="230" t="s">
        <v>0</v>
      </c>
      <c r="G76" s="230" t="s">
        <v>0</v>
      </c>
      <c r="H76" s="230" t="s">
        <v>0</v>
      </c>
      <c r="I76" s="230" t="s">
        <v>0</v>
      </c>
      <c r="J76" s="193"/>
    </row>
    <row r="77" spans="1:10" s="187" customFormat="1" ht="15.75" customHeight="1">
      <c r="A77" s="232" t="s">
        <v>357</v>
      </c>
      <c r="B77" s="195" t="s">
        <v>22</v>
      </c>
      <c r="C77" s="225"/>
      <c r="D77" s="225"/>
      <c r="E77" s="229"/>
      <c r="F77" s="230" t="s">
        <v>0</v>
      </c>
      <c r="G77" s="230" t="s">
        <v>0</v>
      </c>
      <c r="H77" s="230" t="s">
        <v>0</v>
      </c>
      <c r="I77" s="230" t="s">
        <v>0</v>
      </c>
      <c r="J77" s="193"/>
    </row>
    <row r="78" spans="1:10" s="187" customFormat="1" ht="23.25" customHeight="1">
      <c r="A78" s="227" t="s">
        <v>76</v>
      </c>
      <c r="B78" s="195" t="s">
        <v>23</v>
      </c>
      <c r="C78" s="233"/>
      <c r="D78" s="233"/>
      <c r="E78" s="212"/>
      <c r="F78" s="221"/>
      <c r="G78" s="221"/>
      <c r="H78" s="221"/>
      <c r="I78" s="221"/>
      <c r="J78" s="193"/>
    </row>
    <row r="79" spans="1:10" s="187" customFormat="1" ht="15" customHeight="1">
      <c r="A79" s="231" t="s">
        <v>31</v>
      </c>
      <c r="B79" s="195" t="s">
        <v>77</v>
      </c>
      <c r="C79" s="234"/>
      <c r="D79" s="234"/>
      <c r="E79" s="191"/>
      <c r="F79" s="235"/>
      <c r="G79" s="235"/>
      <c r="H79" s="235"/>
      <c r="I79" s="235"/>
      <c r="J79" s="193"/>
    </row>
    <row r="80" spans="1:10" s="187" customFormat="1" ht="21">
      <c r="A80" s="236"/>
      <c r="B80" s="237"/>
      <c r="C80" s="198"/>
      <c r="D80" s="198"/>
      <c r="E80" s="191"/>
      <c r="F80" s="238"/>
      <c r="G80" s="238"/>
      <c r="H80" s="238"/>
      <c r="I80" s="238"/>
      <c r="J80" s="193"/>
    </row>
    <row r="81" spans="1:10" s="187" customFormat="1" ht="21">
      <c r="A81" s="227" t="s">
        <v>78</v>
      </c>
      <c r="B81" s="195" t="s">
        <v>12</v>
      </c>
      <c r="C81" s="225"/>
      <c r="D81" s="225"/>
      <c r="E81" s="212"/>
      <c r="F81" s="239" t="s">
        <v>0</v>
      </c>
      <c r="G81" s="239" t="s">
        <v>0</v>
      </c>
      <c r="H81" s="239" t="s">
        <v>0</v>
      </c>
      <c r="I81" s="239" t="s">
        <v>0</v>
      </c>
      <c r="J81" s="193"/>
    </row>
    <row r="82" spans="1:10" s="187" customFormat="1" ht="23.25" customHeight="1">
      <c r="A82" s="227" t="s">
        <v>412</v>
      </c>
      <c r="B82" s="195" t="s">
        <v>79</v>
      </c>
      <c r="C82" s="225"/>
      <c r="D82" s="225"/>
      <c r="E82" s="212"/>
      <c r="F82" s="240"/>
      <c r="G82" s="240"/>
      <c r="H82" s="240"/>
      <c r="I82" s="240"/>
      <c r="J82" s="193"/>
    </row>
    <row r="83" spans="1:10" s="243" customFormat="1" ht="15.75" customHeight="1" thickBot="1">
      <c r="A83" s="241" t="s">
        <v>358</v>
      </c>
      <c r="B83" s="195" t="s">
        <v>80</v>
      </c>
      <c r="C83" s="225"/>
      <c r="D83" s="225"/>
      <c r="E83" s="212"/>
      <c r="F83" s="239" t="s">
        <v>0</v>
      </c>
      <c r="G83" s="239" t="s">
        <v>0</v>
      </c>
      <c r="H83" s="239" t="s">
        <v>0</v>
      </c>
      <c r="I83" s="239" t="s">
        <v>0</v>
      </c>
      <c r="J83" s="242"/>
    </row>
    <row r="84" spans="1:9" s="187" customFormat="1" ht="15.75" customHeight="1">
      <c r="A84" s="331" t="s">
        <v>81</v>
      </c>
      <c r="B84" s="332"/>
      <c r="C84" s="332"/>
      <c r="D84" s="332"/>
      <c r="E84" s="332"/>
      <c r="F84" s="332"/>
      <c r="G84" s="332"/>
      <c r="H84" s="332"/>
      <c r="I84" s="333"/>
    </row>
    <row r="85" spans="1:9" s="187" customFormat="1" ht="15.75" customHeight="1">
      <c r="A85" s="244" t="s">
        <v>82</v>
      </c>
      <c r="B85" s="245" t="s">
        <v>83</v>
      </c>
      <c r="C85" s="246"/>
      <c r="D85" s="246"/>
      <c r="E85" s="246"/>
      <c r="F85" s="246"/>
      <c r="G85" s="246"/>
      <c r="H85" s="246"/>
      <c r="I85" s="246"/>
    </row>
    <row r="86" spans="1:9" s="187" customFormat="1" ht="20.25" customHeight="1">
      <c r="A86" s="188" t="s">
        <v>37</v>
      </c>
      <c r="B86" s="195" t="s">
        <v>85</v>
      </c>
      <c r="C86" s="209">
        <f>C65</f>
        <v>1316.1600000000012</v>
      </c>
      <c r="D86" s="209">
        <f>D65</f>
        <v>1194.443999999998</v>
      </c>
      <c r="E86" s="325">
        <f>F86+G86+H86+I86</f>
        <v>305.91399999999953</v>
      </c>
      <c r="F86" s="226">
        <f>F65</f>
        <v>0</v>
      </c>
      <c r="G86" s="324">
        <f>G65</f>
        <v>94.9</v>
      </c>
      <c r="H86" s="324">
        <f>H65</f>
        <v>165.34799999999973</v>
      </c>
      <c r="I86" s="324">
        <f>I65</f>
        <v>45.665999999999805</v>
      </c>
    </row>
    <row r="87" spans="1:9" s="187" customFormat="1" ht="21">
      <c r="A87" s="197" t="s">
        <v>86</v>
      </c>
      <c r="B87" s="195" t="s">
        <v>87</v>
      </c>
      <c r="C87" s="209"/>
      <c r="D87" s="209"/>
      <c r="E87" s="212"/>
      <c r="F87" s="226"/>
      <c r="G87" s="226"/>
      <c r="H87" s="226"/>
      <c r="I87" s="226"/>
    </row>
    <row r="88" spans="1:9" s="187" customFormat="1" ht="42">
      <c r="A88" s="197" t="s">
        <v>88</v>
      </c>
      <c r="B88" s="195" t="s">
        <v>89</v>
      </c>
      <c r="C88" s="209"/>
      <c r="D88" s="209"/>
      <c r="E88" s="212"/>
      <c r="F88" s="226"/>
      <c r="G88" s="226"/>
      <c r="H88" s="226"/>
      <c r="I88" s="226"/>
    </row>
    <row r="89" spans="1:9" s="187" customFormat="1" ht="63">
      <c r="A89" s="197" t="s">
        <v>90</v>
      </c>
      <c r="B89" s="195" t="s">
        <v>91</v>
      </c>
      <c r="C89" s="209"/>
      <c r="D89" s="209"/>
      <c r="E89" s="212"/>
      <c r="F89" s="226"/>
      <c r="G89" s="226"/>
      <c r="H89" s="226"/>
      <c r="I89" s="226"/>
    </row>
    <row r="90" spans="1:9" s="187" customFormat="1" ht="21">
      <c r="A90" s="197" t="s">
        <v>92</v>
      </c>
      <c r="B90" s="195" t="s">
        <v>93</v>
      </c>
      <c r="C90" s="209"/>
      <c r="D90" s="209"/>
      <c r="E90" s="212"/>
      <c r="F90" s="226"/>
      <c r="G90" s="226"/>
      <c r="H90" s="226"/>
      <c r="I90" s="226"/>
    </row>
    <row r="91" spans="1:9" s="187" customFormat="1" ht="21">
      <c r="A91" s="197" t="s">
        <v>94</v>
      </c>
      <c r="B91" s="195" t="s">
        <v>95</v>
      </c>
      <c r="C91" s="209"/>
      <c r="D91" s="209"/>
      <c r="E91" s="212"/>
      <c r="F91" s="226"/>
      <c r="G91" s="226"/>
      <c r="H91" s="226"/>
      <c r="I91" s="226"/>
    </row>
    <row r="92" spans="1:9" s="187" customFormat="1" ht="21">
      <c r="A92" s="197" t="s">
        <v>413</v>
      </c>
      <c r="B92" s="195" t="s">
        <v>96</v>
      </c>
      <c r="C92" s="209"/>
      <c r="D92" s="209"/>
      <c r="E92" s="212"/>
      <c r="F92" s="226"/>
      <c r="G92" s="226"/>
      <c r="H92" s="226"/>
      <c r="I92" s="226"/>
    </row>
    <row r="93" spans="1:9" s="187" customFormat="1" ht="42">
      <c r="A93" s="197" t="s">
        <v>309</v>
      </c>
      <c r="B93" s="247" t="s">
        <v>308</v>
      </c>
      <c r="C93" s="209">
        <v>0</v>
      </c>
      <c r="D93" s="209">
        <v>0</v>
      </c>
      <c r="E93" s="212">
        <v>0</v>
      </c>
      <c r="F93" s="226">
        <v>0</v>
      </c>
      <c r="G93" s="226">
        <v>0</v>
      </c>
      <c r="H93" s="226">
        <v>0</v>
      </c>
      <c r="I93" s="226">
        <v>0</v>
      </c>
    </row>
    <row r="94" spans="1:9" s="187" customFormat="1" ht="40.5">
      <c r="A94" s="244" t="s">
        <v>97</v>
      </c>
      <c r="B94" s="245" t="s">
        <v>84</v>
      </c>
      <c r="C94" s="246"/>
      <c r="D94" s="246"/>
      <c r="E94" s="246"/>
      <c r="F94" s="246"/>
      <c r="G94" s="246"/>
      <c r="H94" s="246"/>
      <c r="I94" s="246"/>
    </row>
    <row r="95" spans="1:9" s="187" customFormat="1" ht="39.75" customHeight="1">
      <c r="A95" s="188" t="s">
        <v>98</v>
      </c>
      <c r="B95" s="195" t="s">
        <v>100</v>
      </c>
      <c r="C95" s="209"/>
      <c r="D95" s="209"/>
      <c r="E95" s="212"/>
      <c r="F95" s="226"/>
      <c r="G95" s="226"/>
      <c r="H95" s="226"/>
      <c r="I95" s="226"/>
    </row>
    <row r="96" spans="1:9" s="243" customFormat="1" ht="21">
      <c r="A96" s="188" t="s">
        <v>101</v>
      </c>
      <c r="B96" s="195" t="s">
        <v>102</v>
      </c>
      <c r="C96" s="209"/>
      <c r="D96" s="209"/>
      <c r="E96" s="212"/>
      <c r="F96" s="226"/>
      <c r="G96" s="226"/>
      <c r="H96" s="226"/>
      <c r="I96" s="226"/>
    </row>
    <row r="97" spans="1:9" s="187" customFormat="1" ht="21">
      <c r="A97" s="188" t="s">
        <v>103</v>
      </c>
      <c r="B97" s="195" t="s">
        <v>104</v>
      </c>
      <c r="C97" s="209"/>
      <c r="D97" s="209"/>
      <c r="E97" s="212"/>
      <c r="F97" s="226"/>
      <c r="G97" s="226"/>
      <c r="H97" s="226"/>
      <c r="I97" s="226"/>
    </row>
    <row r="98" spans="1:9" s="187" customFormat="1" ht="15.75" customHeight="1">
      <c r="A98" s="188" t="s">
        <v>105</v>
      </c>
      <c r="B98" s="195" t="s">
        <v>106</v>
      </c>
      <c r="C98" s="209"/>
      <c r="D98" s="209"/>
      <c r="E98" s="212"/>
      <c r="F98" s="226"/>
      <c r="G98" s="226"/>
      <c r="H98" s="226"/>
      <c r="I98" s="226"/>
    </row>
    <row r="99" spans="1:9" s="187" customFormat="1" ht="15.75" customHeight="1">
      <c r="A99" s="244" t="s">
        <v>107</v>
      </c>
      <c r="B99" s="245" t="s">
        <v>99</v>
      </c>
      <c r="C99" s="246">
        <f>SUM(C100)</f>
        <v>4206</v>
      </c>
      <c r="D99" s="246">
        <f aca="true" t="shared" si="7" ref="D99:I99">SUM(D100)</f>
        <v>3667.4</v>
      </c>
      <c r="E99" s="248">
        <f>SUM(F99:I99)</f>
        <v>3832.5</v>
      </c>
      <c r="F99" s="246">
        <f t="shared" si="7"/>
        <v>820.7</v>
      </c>
      <c r="G99" s="246">
        <f t="shared" si="7"/>
        <v>981.4</v>
      </c>
      <c r="H99" s="246">
        <f t="shared" si="7"/>
        <v>995.9</v>
      </c>
      <c r="I99" s="246">
        <f t="shared" si="7"/>
        <v>1034.5</v>
      </c>
    </row>
    <row r="100" spans="1:9" s="187" customFormat="1" ht="22.5" customHeight="1">
      <c r="A100" s="188" t="s">
        <v>108</v>
      </c>
      <c r="B100" s="195" t="s">
        <v>110</v>
      </c>
      <c r="C100" s="201">
        <v>4206</v>
      </c>
      <c r="D100" s="201">
        <v>3667.4</v>
      </c>
      <c r="E100" s="192">
        <f>SUM(F100:I100)</f>
        <v>3832.5</v>
      </c>
      <c r="F100" s="192">
        <v>820.7</v>
      </c>
      <c r="G100" s="192">
        <v>981.4</v>
      </c>
      <c r="H100" s="192">
        <v>995.9</v>
      </c>
      <c r="I100" s="192">
        <v>1034.5</v>
      </c>
    </row>
    <row r="101" spans="1:9" s="187" customFormat="1" ht="34.5" customHeight="1">
      <c r="A101" s="188" t="s">
        <v>111</v>
      </c>
      <c r="B101" s="195" t="s">
        <v>112</v>
      </c>
      <c r="C101" s="209"/>
      <c r="D101" s="209"/>
      <c r="E101" s="212"/>
      <c r="F101" s="209"/>
      <c r="G101" s="209"/>
      <c r="H101" s="209"/>
      <c r="I101" s="209"/>
    </row>
    <row r="102" spans="1:9" s="187" customFormat="1" ht="18" customHeight="1">
      <c r="A102" s="188" t="s">
        <v>113</v>
      </c>
      <c r="B102" s="195" t="s">
        <v>109</v>
      </c>
      <c r="C102" s="209"/>
      <c r="D102" s="209"/>
      <c r="E102" s="209"/>
      <c r="F102" s="209"/>
      <c r="G102" s="209"/>
      <c r="H102" s="209"/>
      <c r="I102" s="209"/>
    </row>
    <row r="103" spans="1:9" s="249" customFormat="1" ht="21">
      <c r="A103" s="188" t="s">
        <v>114</v>
      </c>
      <c r="B103" s="195" t="s">
        <v>115</v>
      </c>
      <c r="C103" s="209"/>
      <c r="D103" s="209"/>
      <c r="E103" s="209"/>
      <c r="F103" s="209"/>
      <c r="G103" s="209"/>
      <c r="H103" s="209"/>
      <c r="I103" s="209"/>
    </row>
    <row r="104" spans="1:9" s="187" customFormat="1" ht="15.75" customHeight="1">
      <c r="A104" s="250" t="s">
        <v>414</v>
      </c>
      <c r="B104" s="195" t="s">
        <v>116</v>
      </c>
      <c r="C104" s="251"/>
      <c r="D104" s="251"/>
      <c r="E104" s="209"/>
      <c r="F104" s="192"/>
      <c r="G104" s="192"/>
      <c r="H104" s="192"/>
      <c r="I104" s="192"/>
    </row>
    <row r="105" spans="1:9" s="187" customFormat="1" ht="15.75" customHeight="1">
      <c r="A105" s="156"/>
      <c r="B105" s="156"/>
      <c r="C105" s="156"/>
      <c r="D105" s="156"/>
      <c r="E105" s="252"/>
      <c r="F105" s="252"/>
      <c r="G105" s="252"/>
      <c r="H105" s="252"/>
      <c r="I105" s="252"/>
    </row>
    <row r="106" spans="1:9" s="187" customFormat="1" ht="21">
      <c r="A106" s="253" t="s">
        <v>1</v>
      </c>
      <c r="B106" s="254"/>
      <c r="C106" s="254"/>
      <c r="D106" s="254"/>
      <c r="E106" s="254"/>
      <c r="F106" s="254"/>
      <c r="G106" s="254"/>
      <c r="H106" s="254" t="s">
        <v>374</v>
      </c>
      <c r="I106" s="254"/>
    </row>
    <row r="107" spans="1:9" s="187" customFormat="1" ht="21">
      <c r="A107" s="156"/>
      <c r="B107" s="158"/>
      <c r="C107" s="158"/>
      <c r="D107" s="158"/>
      <c r="E107" s="156"/>
      <c r="F107" s="156"/>
      <c r="G107" s="156"/>
      <c r="H107" s="156"/>
      <c r="I107" s="156"/>
    </row>
    <row r="108" spans="1:9" s="187" customFormat="1" ht="21">
      <c r="A108" s="255" t="s">
        <v>376</v>
      </c>
      <c r="B108" s="158"/>
      <c r="C108" s="158"/>
      <c r="D108" s="158"/>
      <c r="E108" s="156"/>
      <c r="F108" s="156"/>
      <c r="G108" s="156"/>
      <c r="H108" s="156" t="s">
        <v>375</v>
      </c>
      <c r="I108" s="156"/>
    </row>
    <row r="109" spans="1:9" s="187" customFormat="1" ht="21">
      <c r="A109" s="256"/>
      <c r="B109" s="158"/>
      <c r="C109" s="158"/>
      <c r="D109" s="158"/>
      <c r="E109" s="156"/>
      <c r="F109" s="156"/>
      <c r="G109" s="156"/>
      <c r="H109" s="156"/>
      <c r="I109" s="156"/>
    </row>
    <row r="110" spans="1:9" s="187" customFormat="1" ht="21">
      <c r="A110" s="256"/>
      <c r="B110" s="158"/>
      <c r="C110" s="158"/>
      <c r="D110" s="158"/>
      <c r="E110" s="156"/>
      <c r="F110" s="156"/>
      <c r="G110" s="156"/>
      <c r="H110" s="156"/>
      <c r="I110" s="156"/>
    </row>
    <row r="111" spans="1:9" s="187" customFormat="1" ht="21">
      <c r="A111" s="256"/>
      <c r="B111" s="158"/>
      <c r="C111" s="158"/>
      <c r="D111" s="158"/>
      <c r="E111" s="156"/>
      <c r="F111" s="156"/>
      <c r="G111" s="156"/>
      <c r="H111" s="156"/>
      <c r="I111" s="156"/>
    </row>
    <row r="112" spans="1:9" s="257" customFormat="1" ht="21">
      <c r="A112" s="256"/>
      <c r="B112" s="158"/>
      <c r="C112" s="158"/>
      <c r="D112" s="158"/>
      <c r="E112" s="156"/>
      <c r="F112" s="156"/>
      <c r="G112" s="156"/>
      <c r="H112" s="156"/>
      <c r="I112" s="156"/>
    </row>
    <row r="113" spans="1:9" s="187" customFormat="1" ht="21">
      <c r="A113" s="256"/>
      <c r="B113" s="158"/>
      <c r="C113" s="158"/>
      <c r="D113" s="158"/>
      <c r="E113" s="156"/>
      <c r="F113" s="156"/>
      <c r="G113" s="156"/>
      <c r="H113" s="156"/>
      <c r="I113" s="156"/>
    </row>
    <row r="114" spans="1:9" s="187" customFormat="1" ht="21">
      <c r="A114" s="256"/>
      <c r="B114" s="158"/>
      <c r="C114" s="158"/>
      <c r="D114" s="158"/>
      <c r="E114" s="156"/>
      <c r="F114" s="156"/>
      <c r="G114" s="156"/>
      <c r="H114" s="156"/>
      <c r="I114" s="156"/>
    </row>
    <row r="115" spans="1:10" s="187" customFormat="1" ht="21">
      <c r="A115" s="256"/>
      <c r="B115" s="158"/>
      <c r="C115" s="158"/>
      <c r="D115" s="158"/>
      <c r="E115" s="156"/>
      <c r="F115" s="156"/>
      <c r="G115" s="156"/>
      <c r="H115" s="156"/>
      <c r="I115" s="156"/>
      <c r="J115" s="193"/>
    </row>
    <row r="116" spans="1:9" s="187" customFormat="1" ht="21">
      <c r="A116" s="256"/>
      <c r="B116" s="158"/>
      <c r="C116" s="158"/>
      <c r="D116" s="158"/>
      <c r="E116" s="156"/>
      <c r="F116" s="156"/>
      <c r="G116" s="156"/>
      <c r="H116" s="156"/>
      <c r="I116" s="156"/>
    </row>
    <row r="117" spans="1:9" s="257" customFormat="1" ht="21">
      <c r="A117" s="256"/>
      <c r="B117" s="158"/>
      <c r="C117" s="158"/>
      <c r="D117" s="158"/>
      <c r="E117" s="156"/>
      <c r="F117" s="156"/>
      <c r="G117" s="156"/>
      <c r="H117" s="156"/>
      <c r="I117" s="156"/>
    </row>
    <row r="118" spans="1:9" s="187" customFormat="1" ht="15.75" customHeight="1">
      <c r="A118" s="256"/>
      <c r="B118" s="158"/>
      <c r="C118" s="158"/>
      <c r="D118" s="158"/>
      <c r="E118" s="156"/>
      <c r="F118" s="156"/>
      <c r="G118" s="156"/>
      <c r="H118" s="156"/>
      <c r="I118" s="156"/>
    </row>
    <row r="119" spans="1:9" s="187" customFormat="1" ht="15.75" customHeight="1">
      <c r="A119" s="256"/>
      <c r="B119" s="158"/>
      <c r="C119" s="158"/>
      <c r="D119" s="158"/>
      <c r="E119" s="156"/>
      <c r="F119" s="156"/>
      <c r="G119" s="156"/>
      <c r="H119" s="156"/>
      <c r="I119" s="156"/>
    </row>
    <row r="120" spans="1:9" s="187" customFormat="1" ht="15.75" customHeight="1">
      <c r="A120" s="256"/>
      <c r="B120" s="158"/>
      <c r="C120" s="158"/>
      <c r="D120" s="158"/>
      <c r="E120" s="156"/>
      <c r="F120" s="156"/>
      <c r="G120" s="156"/>
      <c r="H120" s="156"/>
      <c r="I120" s="156"/>
    </row>
    <row r="121" spans="1:9" s="187" customFormat="1" ht="15.75" customHeight="1">
      <c r="A121" s="256"/>
      <c r="B121" s="158"/>
      <c r="C121" s="158"/>
      <c r="D121" s="158"/>
      <c r="E121" s="156"/>
      <c r="F121" s="156"/>
      <c r="G121" s="156"/>
      <c r="H121" s="156"/>
      <c r="I121" s="156"/>
    </row>
    <row r="122" ht="15.75" customHeight="1">
      <c r="A122" s="256"/>
    </row>
    <row r="123" ht="21">
      <c r="A123" s="256"/>
    </row>
    <row r="124" spans="1:10" s="160" customFormat="1" ht="21">
      <c r="A124" s="256"/>
      <c r="B124" s="158"/>
      <c r="C124" s="158"/>
      <c r="D124" s="158"/>
      <c r="E124" s="156"/>
      <c r="F124" s="156"/>
      <c r="G124" s="156"/>
      <c r="H124" s="156"/>
      <c r="I124" s="156"/>
      <c r="J124" s="254"/>
    </row>
    <row r="125" ht="21">
      <c r="A125" s="256"/>
    </row>
    <row r="126" ht="21">
      <c r="A126" s="256"/>
    </row>
    <row r="127" ht="21">
      <c r="A127" s="256"/>
    </row>
    <row r="128" ht="21">
      <c r="A128" s="256"/>
    </row>
    <row r="129" ht="1.5" customHeight="1">
      <c r="A129" s="256"/>
    </row>
    <row r="130" ht="21" hidden="1">
      <c r="A130" s="256"/>
    </row>
    <row r="131" ht="21" hidden="1">
      <c r="A131" s="256"/>
    </row>
    <row r="132" ht="21" hidden="1">
      <c r="A132" s="256"/>
    </row>
    <row r="133" ht="21" hidden="1">
      <c r="A133" s="256"/>
    </row>
    <row r="134" ht="21" hidden="1">
      <c r="A134" s="256"/>
    </row>
    <row r="135" ht="21">
      <c r="A135" s="256"/>
    </row>
    <row r="136" ht="21">
      <c r="A136" s="256"/>
    </row>
    <row r="137" ht="21">
      <c r="A137" s="256"/>
    </row>
    <row r="138" ht="21">
      <c r="A138" s="256"/>
    </row>
    <row r="139" ht="21">
      <c r="A139" s="256"/>
    </row>
    <row r="140" ht="21">
      <c r="A140" s="256"/>
    </row>
    <row r="141" ht="21">
      <c r="A141" s="256"/>
    </row>
    <row r="142" ht="21">
      <c r="A142" s="256"/>
    </row>
    <row r="143" ht="21">
      <c r="A143" s="256"/>
    </row>
    <row r="144" ht="21">
      <c r="A144" s="256"/>
    </row>
    <row r="145" ht="21">
      <c r="A145" s="256"/>
    </row>
    <row r="146" ht="21">
      <c r="A146" s="256"/>
    </row>
    <row r="147" ht="21">
      <c r="A147" s="256"/>
    </row>
    <row r="148" ht="21">
      <c r="A148" s="256"/>
    </row>
    <row r="149" ht="21">
      <c r="A149" s="256"/>
    </row>
    <row r="150" ht="21">
      <c r="A150" s="256"/>
    </row>
    <row r="151" ht="21">
      <c r="A151" s="256"/>
    </row>
    <row r="152" ht="21">
      <c r="A152" s="256"/>
    </row>
    <row r="153" ht="21">
      <c r="A153" s="256"/>
    </row>
    <row r="154" ht="21">
      <c r="A154" s="256"/>
    </row>
    <row r="155" ht="21">
      <c r="A155" s="256"/>
    </row>
    <row r="156" ht="21">
      <c r="A156" s="256"/>
    </row>
    <row r="157" ht="21">
      <c r="A157" s="256"/>
    </row>
    <row r="158" ht="21">
      <c r="A158" s="256"/>
    </row>
    <row r="159" ht="21">
      <c r="A159" s="256"/>
    </row>
    <row r="160" ht="21">
      <c r="A160" s="256"/>
    </row>
    <row r="161" ht="21">
      <c r="A161" s="256"/>
    </row>
    <row r="162" ht="21">
      <c r="A162" s="256"/>
    </row>
    <row r="163" ht="21">
      <c r="A163" s="256"/>
    </row>
    <row r="164" ht="21">
      <c r="A164" s="256"/>
    </row>
    <row r="165" ht="21">
      <c r="A165" s="256"/>
    </row>
    <row r="166" ht="21">
      <c r="A166" s="256"/>
    </row>
    <row r="167" ht="21">
      <c r="A167" s="256"/>
    </row>
    <row r="168" ht="21">
      <c r="A168" s="256"/>
    </row>
    <row r="169" ht="21">
      <c r="A169" s="256"/>
    </row>
    <row r="170" ht="21">
      <c r="A170" s="256"/>
    </row>
    <row r="171" ht="21">
      <c r="A171" s="256"/>
    </row>
    <row r="172" ht="21">
      <c r="A172" s="256"/>
    </row>
    <row r="173" ht="21">
      <c r="A173" s="256"/>
    </row>
    <row r="174" ht="21">
      <c r="A174" s="256"/>
    </row>
    <row r="175" ht="21">
      <c r="A175" s="256"/>
    </row>
    <row r="176" ht="21">
      <c r="A176" s="256"/>
    </row>
    <row r="177" ht="21">
      <c r="A177" s="256"/>
    </row>
    <row r="178" ht="21">
      <c r="A178" s="256"/>
    </row>
    <row r="179" ht="21">
      <c r="A179" s="256"/>
    </row>
    <row r="180" ht="21">
      <c r="A180" s="256"/>
    </row>
    <row r="181" ht="21">
      <c r="A181" s="256"/>
    </row>
    <row r="182" ht="21">
      <c r="A182" s="256"/>
    </row>
    <row r="183" ht="21">
      <c r="A183" s="256"/>
    </row>
    <row r="184" ht="21">
      <c r="A184" s="256"/>
    </row>
    <row r="185" ht="21">
      <c r="A185" s="256"/>
    </row>
    <row r="186" ht="21">
      <c r="A186" s="256"/>
    </row>
    <row r="187" ht="21">
      <c r="A187" s="256"/>
    </row>
    <row r="188" ht="21">
      <c r="A188" s="256"/>
    </row>
    <row r="189" ht="21">
      <c r="A189" s="256"/>
    </row>
    <row r="190" ht="21">
      <c r="A190" s="256"/>
    </row>
    <row r="191" ht="21">
      <c r="A191" s="256"/>
    </row>
    <row r="192" ht="21">
      <c r="A192" s="256"/>
    </row>
    <row r="193" ht="21">
      <c r="A193" s="256"/>
    </row>
    <row r="194" ht="21">
      <c r="A194" s="256"/>
    </row>
    <row r="195" ht="21">
      <c r="A195" s="256"/>
    </row>
    <row r="196" ht="21">
      <c r="A196" s="256"/>
    </row>
    <row r="197" ht="21">
      <c r="A197" s="256"/>
    </row>
    <row r="198" ht="21">
      <c r="A198" s="256"/>
    </row>
    <row r="199" ht="21">
      <c r="A199" s="256"/>
    </row>
    <row r="200" ht="21">
      <c r="A200" s="256"/>
    </row>
    <row r="201" ht="21">
      <c r="A201" s="256"/>
    </row>
    <row r="202" ht="21">
      <c r="A202" s="256"/>
    </row>
    <row r="203" ht="21">
      <c r="A203" s="256"/>
    </row>
    <row r="204" ht="21">
      <c r="A204" s="256"/>
    </row>
    <row r="205" ht="21">
      <c r="A205" s="256"/>
    </row>
    <row r="206" ht="21">
      <c r="A206" s="256"/>
    </row>
    <row r="207" ht="21">
      <c r="A207" s="256"/>
    </row>
    <row r="208" ht="21">
      <c r="A208" s="256"/>
    </row>
    <row r="209" ht="21">
      <c r="A209" s="256"/>
    </row>
    <row r="210" ht="21">
      <c r="A210" s="256"/>
    </row>
    <row r="211" ht="21">
      <c r="A211" s="256"/>
    </row>
    <row r="212" ht="21">
      <c r="A212" s="256"/>
    </row>
    <row r="213" ht="21">
      <c r="A213" s="256"/>
    </row>
    <row r="214" ht="21">
      <c r="A214" s="256"/>
    </row>
    <row r="215" ht="21">
      <c r="A215" s="256"/>
    </row>
    <row r="216" ht="21">
      <c r="A216" s="256"/>
    </row>
    <row r="217" ht="21">
      <c r="A217" s="256"/>
    </row>
    <row r="218" ht="21">
      <c r="A218" s="256"/>
    </row>
    <row r="219" ht="21">
      <c r="A219" s="256"/>
    </row>
    <row r="220" ht="21">
      <c r="A220" s="256"/>
    </row>
    <row r="221" ht="21">
      <c r="A221" s="256"/>
    </row>
    <row r="222" ht="21">
      <c r="A222" s="256"/>
    </row>
    <row r="223" ht="21">
      <c r="A223" s="256"/>
    </row>
    <row r="224" ht="21">
      <c r="A224" s="256"/>
    </row>
    <row r="225" ht="21">
      <c r="A225" s="256"/>
    </row>
    <row r="226" ht="21">
      <c r="A226" s="256"/>
    </row>
    <row r="227" ht="21">
      <c r="A227" s="256"/>
    </row>
    <row r="228" ht="21">
      <c r="A228" s="256"/>
    </row>
    <row r="229" ht="21">
      <c r="A229" s="256"/>
    </row>
    <row r="230" ht="21">
      <c r="A230" s="256"/>
    </row>
    <row r="231" ht="21">
      <c r="A231" s="256"/>
    </row>
    <row r="232" ht="21">
      <c r="A232" s="256"/>
    </row>
    <row r="233" ht="21">
      <c r="A233" s="256"/>
    </row>
    <row r="234" ht="21">
      <c r="A234" s="256"/>
    </row>
    <row r="235" ht="21">
      <c r="A235" s="256"/>
    </row>
    <row r="236" ht="21">
      <c r="A236" s="256"/>
    </row>
    <row r="237" ht="21">
      <c r="A237" s="256"/>
    </row>
    <row r="238" ht="21">
      <c r="A238" s="256"/>
    </row>
    <row r="239" ht="21">
      <c r="A239" s="256"/>
    </row>
    <row r="240" ht="21">
      <c r="A240" s="256"/>
    </row>
    <row r="241" ht="21">
      <c r="A241" s="256"/>
    </row>
    <row r="242" ht="21">
      <c r="A242" s="256"/>
    </row>
    <row r="243" ht="21">
      <c r="A243" s="256"/>
    </row>
    <row r="244" ht="21">
      <c r="A244" s="256"/>
    </row>
    <row r="245" ht="21">
      <c r="A245" s="256"/>
    </row>
    <row r="246" ht="21">
      <c r="A246" s="256"/>
    </row>
    <row r="247" ht="21">
      <c r="A247" s="256"/>
    </row>
    <row r="248" ht="21">
      <c r="A248" s="256"/>
    </row>
    <row r="249" ht="21">
      <c r="A249" s="256"/>
    </row>
    <row r="250" ht="21">
      <c r="A250" s="256"/>
    </row>
    <row r="251" ht="21">
      <c r="A251" s="256"/>
    </row>
    <row r="252" ht="21">
      <c r="A252" s="256"/>
    </row>
    <row r="253" ht="21">
      <c r="A253" s="256"/>
    </row>
    <row r="254" ht="21">
      <c r="A254" s="256"/>
    </row>
    <row r="255" ht="21">
      <c r="A255" s="256"/>
    </row>
    <row r="256" ht="21">
      <c r="A256" s="256"/>
    </row>
    <row r="257" ht="21">
      <c r="A257" s="256"/>
    </row>
    <row r="258" ht="21">
      <c r="A258" s="256"/>
    </row>
    <row r="259" ht="21">
      <c r="A259" s="256"/>
    </row>
    <row r="260" ht="21">
      <c r="A260" s="256"/>
    </row>
    <row r="261" ht="21">
      <c r="A261" s="256"/>
    </row>
    <row r="262" ht="21">
      <c r="A262" s="256"/>
    </row>
    <row r="263" ht="21">
      <c r="A263" s="256"/>
    </row>
    <row r="264" ht="21">
      <c r="A264" s="256"/>
    </row>
    <row r="265" ht="21">
      <c r="A265" s="256"/>
    </row>
    <row r="266" ht="21">
      <c r="A266" s="256"/>
    </row>
    <row r="267" ht="21">
      <c r="A267" s="256"/>
    </row>
    <row r="268" ht="21">
      <c r="A268" s="256"/>
    </row>
    <row r="269" ht="21">
      <c r="A269" s="256"/>
    </row>
    <row r="270" ht="21">
      <c r="A270" s="256"/>
    </row>
    <row r="271" ht="21">
      <c r="A271" s="256"/>
    </row>
    <row r="272" ht="21">
      <c r="A272" s="256"/>
    </row>
    <row r="273" ht="21">
      <c r="A273" s="256"/>
    </row>
    <row r="274" ht="21">
      <c r="A274" s="256"/>
    </row>
  </sheetData>
  <sheetProtection/>
  <mergeCells count="27">
    <mergeCell ref="B15:F15"/>
    <mergeCell ref="G15:H15"/>
    <mergeCell ref="F10:H10"/>
    <mergeCell ref="A6:B6"/>
    <mergeCell ref="F6:I6"/>
    <mergeCell ref="F7:I7"/>
    <mergeCell ref="B12:F12"/>
    <mergeCell ref="B13:F13"/>
    <mergeCell ref="A84:I84"/>
    <mergeCell ref="A24:I24"/>
    <mergeCell ref="A25:I25"/>
    <mergeCell ref="B28:I28"/>
    <mergeCell ref="C40:I40"/>
    <mergeCell ref="E26:E27"/>
    <mergeCell ref="B26:B27"/>
    <mergeCell ref="F26:I26"/>
    <mergeCell ref="A26:A27"/>
    <mergeCell ref="F5:I5"/>
    <mergeCell ref="A5:B5"/>
    <mergeCell ref="F2:I2"/>
    <mergeCell ref="A2:B2"/>
    <mergeCell ref="A22:I22"/>
    <mergeCell ref="A68:I68"/>
    <mergeCell ref="F8:I8"/>
    <mergeCell ref="G13:H13"/>
    <mergeCell ref="G12:H12"/>
    <mergeCell ref="G14:H14"/>
  </mergeCells>
  <printOptions/>
  <pageMargins left="1.1023622047244095" right="0.5905511811023623" top="0.3937007874015748" bottom="0" header="0.1968503937007874" footer="0"/>
  <pageSetup fitToHeight="13" horizontalDpi="300" verticalDpi="300" orientation="portrait" paperSize="9" scale="53" r:id="rId1"/>
  <rowBreaks count="1" manualBreakCount="1">
    <brk id="57" max="8" man="1"/>
  </rowBreaks>
  <ignoredErrors>
    <ignoredError sqref="B29:B37 B70:B73 B75:B83 B94:B104 B39:B44 B57 B85:B92 B58:B59 B62 B6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91"/>
  <sheetViews>
    <sheetView zoomScale="90" zoomScaleNormal="90" zoomScalePageLayoutView="0" workbookViewId="0" topLeftCell="A7">
      <selection activeCell="K11" sqref="K11"/>
    </sheetView>
  </sheetViews>
  <sheetFormatPr defaultColWidth="9.125" defaultRowHeight="12.75"/>
  <cols>
    <col min="1" max="1" width="49.625" style="1" customWidth="1"/>
    <col min="2" max="2" width="8.375" style="4" bestFit="1" customWidth="1"/>
    <col min="3" max="4" width="9.50390625" style="4" customWidth="1"/>
    <col min="5" max="5" width="13.375" style="1" customWidth="1"/>
    <col min="6" max="9" width="12.00390625" style="1" customWidth="1"/>
    <col min="10" max="10" width="10.50390625" style="1" bestFit="1" customWidth="1"/>
    <col min="11" max="11" width="14.125" style="1" customWidth="1"/>
    <col min="12" max="14" width="9.75390625" style="1" bestFit="1" customWidth="1"/>
    <col min="15" max="16384" width="9.125" style="1" customWidth="1"/>
  </cols>
  <sheetData>
    <row r="1" spans="1:9" ht="15">
      <c r="A1" s="356"/>
      <c r="B1" s="356"/>
      <c r="C1" s="356"/>
      <c r="D1" s="356"/>
      <c r="E1" s="356"/>
      <c r="F1" s="356"/>
      <c r="G1" s="357" t="s">
        <v>117</v>
      </c>
      <c r="H1" s="357"/>
      <c r="I1" s="357"/>
    </row>
    <row r="2" spans="1:9" ht="15">
      <c r="A2" s="356"/>
      <c r="B2" s="356"/>
      <c r="C2" s="356"/>
      <c r="D2" s="356"/>
      <c r="E2" s="356"/>
      <c r="F2" s="356"/>
      <c r="G2" s="356"/>
      <c r="H2" s="356"/>
      <c r="I2" s="356"/>
    </row>
    <row r="3" spans="1:9" ht="15">
      <c r="A3" s="356"/>
      <c r="B3" s="356"/>
      <c r="C3" s="356"/>
      <c r="D3" s="356"/>
      <c r="E3" s="356"/>
      <c r="F3" s="356"/>
      <c r="G3" s="356"/>
      <c r="H3" s="356"/>
      <c r="I3" s="24" t="s">
        <v>118</v>
      </c>
    </row>
    <row r="4" spans="1:9" ht="15.75" thickBot="1">
      <c r="A4" s="24"/>
      <c r="B4" s="25"/>
      <c r="C4" s="25"/>
      <c r="D4" s="25"/>
      <c r="E4" s="25"/>
      <c r="F4" s="25"/>
      <c r="G4" s="25"/>
      <c r="H4" s="25"/>
      <c r="I4" s="25"/>
    </row>
    <row r="5" spans="1:9" ht="21.75" customHeight="1">
      <c r="A5" s="359" t="s">
        <v>119</v>
      </c>
      <c r="B5" s="360"/>
      <c r="C5" s="360"/>
      <c r="D5" s="360"/>
      <c r="E5" s="360"/>
      <c r="F5" s="360"/>
      <c r="G5" s="360"/>
      <c r="H5" s="360"/>
      <c r="I5" s="361"/>
    </row>
    <row r="6" spans="1:9" ht="15" customHeight="1">
      <c r="A6" s="354"/>
      <c r="B6" s="358" t="s">
        <v>30</v>
      </c>
      <c r="C6" s="358" t="s">
        <v>48</v>
      </c>
      <c r="D6" s="358" t="s">
        <v>133</v>
      </c>
      <c r="E6" s="358" t="s">
        <v>49</v>
      </c>
      <c r="F6" s="362" t="s">
        <v>124</v>
      </c>
      <c r="G6" s="363"/>
      <c r="H6" s="363"/>
      <c r="I6" s="364"/>
    </row>
    <row r="7" spans="1:9" ht="45.75" customHeight="1">
      <c r="A7" s="355"/>
      <c r="B7" s="358"/>
      <c r="C7" s="358"/>
      <c r="D7" s="358"/>
      <c r="E7" s="358"/>
      <c r="F7" s="258" t="s">
        <v>120</v>
      </c>
      <c r="G7" s="258" t="s">
        <v>121</v>
      </c>
      <c r="H7" s="258" t="s">
        <v>122</v>
      </c>
      <c r="I7" s="259" t="s">
        <v>123</v>
      </c>
    </row>
    <row r="8" spans="1:10" s="3" customFormat="1" ht="24.75" customHeight="1">
      <c r="A8" s="28" t="s">
        <v>125</v>
      </c>
      <c r="B8" s="27" t="s">
        <v>25</v>
      </c>
      <c r="C8" s="111">
        <f>C9+C10+C11</f>
        <v>26432</v>
      </c>
      <c r="D8" s="111">
        <f>D9+D10+D11</f>
        <v>23592.3</v>
      </c>
      <c r="E8" s="111">
        <f>F8+G8+H8+I8</f>
        <v>23592.300000000003</v>
      </c>
      <c r="F8" s="111">
        <v>4205.5</v>
      </c>
      <c r="G8" s="111">
        <v>6518.4</v>
      </c>
      <c r="H8" s="111">
        <v>8350</v>
      </c>
      <c r="I8" s="111">
        <v>4518.4</v>
      </c>
      <c r="J8" s="149"/>
    </row>
    <row r="9" spans="1:10" ht="21" customHeight="1">
      <c r="A9" s="260" t="s">
        <v>126</v>
      </c>
      <c r="B9" s="261" t="s">
        <v>127</v>
      </c>
      <c r="C9" s="262">
        <v>11365.1</v>
      </c>
      <c r="D9" s="262">
        <v>10495.1</v>
      </c>
      <c r="E9" s="111">
        <f>F9+G9+H9+I9</f>
        <v>9210.400000000001</v>
      </c>
      <c r="F9" s="263">
        <v>1318.5</v>
      </c>
      <c r="G9" s="263">
        <v>2094.3</v>
      </c>
      <c r="H9" s="264">
        <v>3374.9</v>
      </c>
      <c r="I9" s="265">
        <v>2422.7</v>
      </c>
      <c r="J9" s="149"/>
    </row>
    <row r="10" spans="1:10" ht="21" customHeight="1">
      <c r="A10" s="260" t="s">
        <v>128</v>
      </c>
      <c r="B10" s="261" t="s">
        <v>129</v>
      </c>
      <c r="C10" s="262">
        <v>12131.5</v>
      </c>
      <c r="D10" s="262">
        <v>9510.1</v>
      </c>
      <c r="E10" s="111">
        <f aca="true" t="shared" si="0" ref="E10:E15">F10+G10+H10+I10</f>
        <v>7643</v>
      </c>
      <c r="F10" s="266">
        <v>1802</v>
      </c>
      <c r="G10" s="266">
        <v>2070.3</v>
      </c>
      <c r="H10" s="266">
        <v>2025.8</v>
      </c>
      <c r="I10" s="267">
        <v>1744.9</v>
      </c>
      <c r="J10" s="149"/>
    </row>
    <row r="11" spans="1:10" ht="21" customHeight="1">
      <c r="A11" s="260" t="s">
        <v>390</v>
      </c>
      <c r="B11" s="261" t="s">
        <v>391</v>
      </c>
      <c r="C11" s="262">
        <v>2935.4</v>
      </c>
      <c r="D11" s="262">
        <v>3587.1</v>
      </c>
      <c r="E11" s="111">
        <f>F11+G11+H11+I11</f>
        <v>1654.9999999999998</v>
      </c>
      <c r="F11" s="266">
        <v>216.9</v>
      </c>
      <c r="G11" s="266">
        <v>309.5</v>
      </c>
      <c r="H11" s="266">
        <v>642.3</v>
      </c>
      <c r="I11" s="267">
        <v>486.3</v>
      </c>
      <c r="J11" s="149"/>
    </row>
    <row r="12" spans="1:11" s="5" customFormat="1" ht="24.75" customHeight="1">
      <c r="A12" s="28" t="s">
        <v>7</v>
      </c>
      <c r="B12" s="26" t="s">
        <v>26</v>
      </c>
      <c r="C12" s="115">
        <v>18977</v>
      </c>
      <c r="D12" s="115">
        <v>16670.4</v>
      </c>
      <c r="E12" s="111">
        <f t="shared" si="0"/>
        <v>17420.5</v>
      </c>
      <c r="F12" s="111">
        <v>3730.5</v>
      </c>
      <c r="G12" s="111">
        <v>4460.7</v>
      </c>
      <c r="H12" s="111">
        <v>4527.2</v>
      </c>
      <c r="I12" s="112">
        <v>4702.1</v>
      </c>
      <c r="J12" s="149"/>
      <c r="K12" s="3"/>
    </row>
    <row r="13" spans="1:10" s="3" customFormat="1" ht="21" customHeight="1">
      <c r="A13" s="28" t="s">
        <v>8</v>
      </c>
      <c r="B13" s="26" t="s">
        <v>27</v>
      </c>
      <c r="C13" s="116">
        <v>4206</v>
      </c>
      <c r="D13" s="116">
        <v>3667.4</v>
      </c>
      <c r="E13" s="111">
        <f t="shared" si="0"/>
        <v>3832.548</v>
      </c>
      <c r="F13" s="111">
        <f>F12*22%</f>
        <v>820.71</v>
      </c>
      <c r="G13" s="111">
        <f>G12*22%</f>
        <v>981.3539999999999</v>
      </c>
      <c r="H13" s="111">
        <f>H12*22%</f>
        <v>995.9839999999999</v>
      </c>
      <c r="I13" s="111">
        <v>1034.5</v>
      </c>
      <c r="J13" s="149"/>
    </row>
    <row r="14" spans="1:10" s="3" customFormat="1" ht="24" customHeight="1">
      <c r="A14" s="29" t="s">
        <v>9</v>
      </c>
      <c r="B14" s="26" t="s">
        <v>28</v>
      </c>
      <c r="C14" s="117">
        <v>3598</v>
      </c>
      <c r="D14" s="117">
        <v>1620</v>
      </c>
      <c r="E14" s="111">
        <f t="shared" si="0"/>
        <v>1620</v>
      </c>
      <c r="F14" s="111">
        <v>405</v>
      </c>
      <c r="G14" s="111">
        <v>405</v>
      </c>
      <c r="H14" s="111">
        <v>405</v>
      </c>
      <c r="I14" s="111">
        <v>405</v>
      </c>
      <c r="J14" s="149"/>
    </row>
    <row r="15" spans="1:14" s="3" customFormat="1" ht="24" customHeight="1" thickBot="1">
      <c r="A15" s="49" t="s">
        <v>130</v>
      </c>
      <c r="B15" s="50" t="s">
        <v>52</v>
      </c>
      <c r="C15" s="118">
        <v>5748</v>
      </c>
      <c r="D15" s="118">
        <v>1390.6</v>
      </c>
      <c r="E15" s="111">
        <f t="shared" si="0"/>
        <v>777.2</v>
      </c>
      <c r="F15" s="113">
        <v>167.5</v>
      </c>
      <c r="G15" s="113">
        <v>149.6</v>
      </c>
      <c r="H15" s="113">
        <v>250.6</v>
      </c>
      <c r="I15" s="114">
        <v>209.5</v>
      </c>
      <c r="J15" s="149"/>
      <c r="K15" s="149"/>
      <c r="L15" s="149"/>
      <c r="M15" s="149"/>
      <c r="N15" s="149"/>
    </row>
    <row r="16" spans="1:11" s="3" customFormat="1" ht="24" customHeight="1" thickBot="1">
      <c r="A16" s="51" t="s">
        <v>131</v>
      </c>
      <c r="B16" s="52" t="s">
        <v>54</v>
      </c>
      <c r="C16" s="119">
        <f aca="true" t="shared" si="1" ref="C16:I16">SUM(C9:C15)</f>
        <v>58961</v>
      </c>
      <c r="D16" s="119">
        <f t="shared" si="1"/>
        <v>46940.7</v>
      </c>
      <c r="E16" s="119">
        <f>E9+E10+E11+E12+E13+E14+E15</f>
        <v>42158.648</v>
      </c>
      <c r="F16" s="119">
        <f>SUM(F9:F15)</f>
        <v>8461.11</v>
      </c>
      <c r="G16" s="119">
        <f t="shared" si="1"/>
        <v>10470.753999999999</v>
      </c>
      <c r="H16" s="119">
        <f t="shared" si="1"/>
        <v>12221.784000000001</v>
      </c>
      <c r="I16" s="119">
        <f t="shared" si="1"/>
        <v>11005</v>
      </c>
      <c r="J16" s="149"/>
      <c r="K16" s="149"/>
    </row>
    <row r="17" spans="1:10" s="3" customFormat="1" ht="23.25" customHeight="1">
      <c r="A17" s="268"/>
      <c r="B17" s="269"/>
      <c r="C17" s="270"/>
      <c r="D17" s="270"/>
      <c r="E17" s="271"/>
      <c r="F17" s="272"/>
      <c r="G17" s="272"/>
      <c r="H17" s="272"/>
      <c r="I17" s="272"/>
      <c r="J17" s="149"/>
    </row>
    <row r="18" spans="1:8" ht="16.5" customHeight="1">
      <c r="A18" s="268"/>
      <c r="B18" s="269"/>
      <c r="C18" s="273"/>
      <c r="D18" s="273"/>
      <c r="E18" s="272"/>
      <c r="F18" s="272"/>
      <c r="G18" s="272"/>
      <c r="H18" s="272"/>
    </row>
    <row r="19" spans="1:9" ht="16.5" customHeight="1">
      <c r="A19" s="268"/>
      <c r="B19" s="269"/>
      <c r="C19" s="273"/>
      <c r="D19" s="273"/>
      <c r="E19" s="271"/>
      <c r="F19" s="272"/>
      <c r="G19" s="272"/>
      <c r="H19" s="272"/>
      <c r="I19" s="272"/>
    </row>
    <row r="20" spans="1:9" ht="16.5" customHeight="1">
      <c r="A20" s="24"/>
      <c r="B20" s="24"/>
      <c r="C20" s="24"/>
      <c r="D20" s="24"/>
      <c r="E20" s="30"/>
      <c r="F20" s="30"/>
      <c r="G20" s="30"/>
      <c r="H20" s="30"/>
      <c r="I20" s="30"/>
    </row>
    <row r="21" spans="1:9" ht="15.75">
      <c r="A21" s="31" t="s">
        <v>364</v>
      </c>
      <c r="B21" s="274"/>
      <c r="C21" s="274"/>
      <c r="D21" s="274"/>
      <c r="E21" s="274"/>
      <c r="F21" s="274"/>
      <c r="G21" s="352" t="s">
        <v>374</v>
      </c>
      <c r="H21" s="352"/>
      <c r="I21" s="352"/>
    </row>
    <row r="22" spans="1:10" s="276" customFormat="1" ht="15.75">
      <c r="A22" s="31"/>
      <c r="B22" s="274"/>
      <c r="C22" s="274"/>
      <c r="D22" s="274"/>
      <c r="E22" s="274"/>
      <c r="F22" s="274"/>
      <c r="G22" s="274"/>
      <c r="H22" s="274"/>
      <c r="I22" s="274"/>
      <c r="J22" s="275"/>
    </row>
    <row r="23" spans="1:10" s="276" customFormat="1" ht="15">
      <c r="A23" s="24"/>
      <c r="B23" s="277"/>
      <c r="C23" s="277"/>
      <c r="D23" s="277"/>
      <c r="E23" s="24"/>
      <c r="F23" s="24"/>
      <c r="G23" s="24"/>
      <c r="H23" s="24"/>
      <c r="I23" s="24"/>
      <c r="J23" s="275"/>
    </row>
    <row r="24" spans="1:9" ht="15">
      <c r="A24" s="2" t="s">
        <v>378</v>
      </c>
      <c r="G24" s="353" t="s">
        <v>377</v>
      </c>
      <c r="H24" s="353"/>
      <c r="I24" s="353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</sheetData>
  <sheetProtection/>
  <mergeCells count="13">
    <mergeCell ref="B6:B7"/>
    <mergeCell ref="E6:E7"/>
    <mergeCell ref="F6:I6"/>
    <mergeCell ref="G21:I21"/>
    <mergeCell ref="G24:I24"/>
    <mergeCell ref="A6:A7"/>
    <mergeCell ref="A1:F1"/>
    <mergeCell ref="A2:I2"/>
    <mergeCell ref="A3:H3"/>
    <mergeCell ref="G1:I1"/>
    <mergeCell ref="C6:C7"/>
    <mergeCell ref="D6:D7"/>
    <mergeCell ref="A5:I5"/>
  </mergeCells>
  <printOptions/>
  <pageMargins left="0.3937007874015748" right="0.3937007874015748" top="0.7874015748031497" bottom="0.3937007874015748" header="0" footer="0"/>
  <pageSetup firstPageNumber="6" useFirstPageNumber="1" fitToHeight="14" horizontalDpi="300" verticalDpi="300" orientation="portrait" paperSize="9" scale="59" r:id="rId1"/>
  <ignoredErrors>
    <ignoredError sqref="B12:B15 B8:B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192"/>
  <sheetViews>
    <sheetView view="pageBreakPreview" zoomScale="60" zoomScaleNormal="85" zoomScalePageLayoutView="0" workbookViewId="0" topLeftCell="A10">
      <selection activeCell="F18" sqref="F18"/>
    </sheetView>
  </sheetViews>
  <sheetFormatPr defaultColWidth="9.125" defaultRowHeight="12.75"/>
  <cols>
    <col min="1" max="1" width="28.375" style="279" customWidth="1"/>
    <col min="2" max="2" width="6.50390625" style="322" customWidth="1"/>
    <col min="3" max="3" width="9.125" style="322" customWidth="1"/>
    <col min="4" max="4" width="10.50390625" style="322" customWidth="1"/>
    <col min="5" max="5" width="9.00390625" style="279" customWidth="1"/>
    <col min="6" max="7" width="8.50390625" style="279" customWidth="1"/>
    <col min="8" max="8" width="8.125" style="279" customWidth="1"/>
    <col min="9" max="9" width="9.25390625" style="279" customWidth="1"/>
    <col min="10" max="10" width="9.125" style="279" customWidth="1"/>
    <col min="11" max="11" width="14.125" style="279" customWidth="1"/>
    <col min="12" max="16384" width="9.125" style="279" customWidth="1"/>
  </cols>
  <sheetData>
    <row r="1" spans="1:9" ht="12.75">
      <c r="A1" s="365"/>
      <c r="B1" s="365"/>
      <c r="C1" s="365"/>
      <c r="D1" s="365"/>
      <c r="E1" s="365"/>
      <c r="F1" s="365"/>
      <c r="G1" s="367" t="s">
        <v>117</v>
      </c>
      <c r="H1" s="367"/>
      <c r="I1" s="367"/>
    </row>
    <row r="2" spans="1:9" ht="12.75">
      <c r="A2" s="365"/>
      <c r="B2" s="365"/>
      <c r="C2" s="365"/>
      <c r="D2" s="365"/>
      <c r="E2" s="365"/>
      <c r="F2" s="365"/>
      <c r="G2" s="365"/>
      <c r="H2" s="365"/>
      <c r="I2" s="365"/>
    </row>
    <row r="3" spans="1:9" ht="12.75">
      <c r="A3" s="365"/>
      <c r="B3" s="365"/>
      <c r="C3" s="365"/>
      <c r="D3" s="365"/>
      <c r="E3" s="365"/>
      <c r="F3" s="365"/>
      <c r="G3" s="365"/>
      <c r="H3" s="367" t="s">
        <v>132</v>
      </c>
      <c r="I3" s="367"/>
    </row>
    <row r="4" spans="1:9" ht="13.5" thickBot="1">
      <c r="A4" s="366"/>
      <c r="B4" s="366"/>
      <c r="C4" s="366"/>
      <c r="D4" s="366"/>
      <c r="E4" s="366"/>
      <c r="F4" s="366"/>
      <c r="G4" s="366"/>
      <c r="H4" s="366"/>
      <c r="I4" s="366"/>
    </row>
    <row r="5" spans="1:9" ht="24" customHeight="1" thickBot="1">
      <c r="A5" s="368" t="s">
        <v>134</v>
      </c>
      <c r="B5" s="369"/>
      <c r="C5" s="369"/>
      <c r="D5" s="369"/>
      <c r="E5" s="369"/>
      <c r="F5" s="369"/>
      <c r="G5" s="369"/>
      <c r="H5" s="369"/>
      <c r="I5" s="370"/>
    </row>
    <row r="6" spans="1:9" ht="15" customHeight="1">
      <c r="A6" s="376"/>
      <c r="B6" s="371" t="s">
        <v>30</v>
      </c>
      <c r="C6" s="371" t="s">
        <v>147</v>
      </c>
      <c r="D6" s="371" t="s">
        <v>202</v>
      </c>
      <c r="E6" s="371" t="s">
        <v>49</v>
      </c>
      <c r="F6" s="373" t="s">
        <v>124</v>
      </c>
      <c r="G6" s="374"/>
      <c r="H6" s="374"/>
      <c r="I6" s="375"/>
    </row>
    <row r="7" spans="1:9" ht="44.25" customHeight="1" thickBot="1">
      <c r="A7" s="377"/>
      <c r="B7" s="372"/>
      <c r="C7" s="372"/>
      <c r="D7" s="372"/>
      <c r="E7" s="372"/>
      <c r="F7" s="280" t="s">
        <v>120</v>
      </c>
      <c r="G7" s="280" t="s">
        <v>121</v>
      </c>
      <c r="H7" s="280" t="s">
        <v>122</v>
      </c>
      <c r="I7" s="281" t="s">
        <v>123</v>
      </c>
    </row>
    <row r="8" spans="1:9" ht="27" thickBot="1">
      <c r="A8" s="282" t="s">
        <v>310</v>
      </c>
      <c r="B8" s="283"/>
      <c r="C8" s="284">
        <v>6918</v>
      </c>
      <c r="D8" s="284">
        <v>5000</v>
      </c>
      <c r="E8" s="285">
        <f aca="true" t="shared" si="0" ref="E8:E17">SUM(F8:I8)</f>
        <v>5000</v>
      </c>
      <c r="F8" s="286">
        <f>F10+SUM(F15:F17)</f>
        <v>1000</v>
      </c>
      <c r="G8" s="286">
        <f>G10+SUM(G15:G17)</f>
        <v>1500</v>
      </c>
      <c r="H8" s="286">
        <f>H10+SUM(H15:H17)</f>
        <v>1500</v>
      </c>
      <c r="I8" s="287">
        <f>I10+SUM(I15:I17)</f>
        <v>1000</v>
      </c>
    </row>
    <row r="9" spans="1:9" ht="13.5" thickBot="1">
      <c r="A9" s="288" t="s">
        <v>311</v>
      </c>
      <c r="B9" s="289"/>
      <c r="C9" s="378"/>
      <c r="D9" s="379"/>
      <c r="E9" s="379"/>
      <c r="F9" s="379"/>
      <c r="G9" s="379"/>
      <c r="H9" s="379"/>
      <c r="I9" s="380"/>
    </row>
    <row r="10" spans="1:9" s="294" customFormat="1" ht="14.25" thickBot="1" thickTop="1">
      <c r="A10" s="282" t="s">
        <v>3</v>
      </c>
      <c r="B10" s="290" t="s">
        <v>25</v>
      </c>
      <c r="C10" s="291">
        <f>SUM(C11:C14)</f>
        <v>6918</v>
      </c>
      <c r="D10" s="291">
        <f>SUM(D11:D14)</f>
        <v>5000</v>
      </c>
      <c r="E10" s="292">
        <f t="shared" si="0"/>
        <v>5000</v>
      </c>
      <c r="F10" s="291">
        <v>1000</v>
      </c>
      <c r="G10" s="291">
        <v>1500</v>
      </c>
      <c r="H10" s="291">
        <v>1500</v>
      </c>
      <c r="I10" s="293">
        <v>1000</v>
      </c>
    </row>
    <row r="11" spans="1:9" s="301" customFormat="1" ht="12.75">
      <c r="A11" s="295" t="s">
        <v>4</v>
      </c>
      <c r="B11" s="296" t="s">
        <v>26</v>
      </c>
      <c r="C11" s="297"/>
      <c r="D11" s="297"/>
      <c r="E11" s="298">
        <f t="shared" si="0"/>
        <v>0</v>
      </c>
      <c r="F11" s="299"/>
      <c r="G11" s="299"/>
      <c r="H11" s="299"/>
      <c r="I11" s="300"/>
    </row>
    <row r="12" spans="1:9" s="301" customFormat="1" ht="26.25">
      <c r="A12" s="302" t="s">
        <v>5</v>
      </c>
      <c r="B12" s="303" t="s">
        <v>27</v>
      </c>
      <c r="C12" s="304">
        <v>6918</v>
      </c>
      <c r="D12" s="304">
        <v>5000</v>
      </c>
      <c r="E12" s="305">
        <f t="shared" si="0"/>
        <v>1500</v>
      </c>
      <c r="F12" s="306">
        <v>250</v>
      </c>
      <c r="G12" s="306">
        <v>500</v>
      </c>
      <c r="H12" s="306">
        <v>500</v>
      </c>
      <c r="I12" s="307">
        <v>250</v>
      </c>
    </row>
    <row r="13" spans="1:9" s="301" customFormat="1" ht="39">
      <c r="A13" s="302" t="s">
        <v>135</v>
      </c>
      <c r="B13" s="303" t="s">
        <v>28</v>
      </c>
      <c r="C13" s="308"/>
      <c r="D13" s="308"/>
      <c r="E13" s="305">
        <f t="shared" si="0"/>
        <v>0</v>
      </c>
      <c r="F13" s="306"/>
      <c r="G13" s="306"/>
      <c r="H13" s="306"/>
      <c r="I13" s="307"/>
    </row>
    <row r="14" spans="1:9" s="301" customFormat="1" ht="26.25">
      <c r="A14" s="302" t="s">
        <v>6</v>
      </c>
      <c r="B14" s="303" t="s">
        <v>52</v>
      </c>
      <c r="C14" s="304"/>
      <c r="D14" s="304"/>
      <c r="E14" s="305">
        <f t="shared" si="0"/>
        <v>0</v>
      </c>
      <c r="F14" s="306"/>
      <c r="G14" s="306"/>
      <c r="H14" s="306"/>
      <c r="I14" s="307"/>
    </row>
    <row r="15" spans="1:9" s="301" customFormat="1" ht="39">
      <c r="A15" s="302" t="s">
        <v>312</v>
      </c>
      <c r="B15" s="303" t="s">
        <v>53</v>
      </c>
      <c r="C15" s="304"/>
      <c r="D15" s="304"/>
      <c r="E15" s="305">
        <f t="shared" si="0"/>
        <v>0</v>
      </c>
      <c r="F15" s="306"/>
      <c r="G15" s="306"/>
      <c r="H15" s="306"/>
      <c r="I15" s="307"/>
    </row>
    <row r="16" spans="1:9" ht="26.25">
      <c r="A16" s="302" t="s">
        <v>313</v>
      </c>
      <c r="B16" s="303" t="s">
        <v>54</v>
      </c>
      <c r="C16" s="304"/>
      <c r="D16" s="304"/>
      <c r="E16" s="305">
        <f t="shared" si="0"/>
        <v>0</v>
      </c>
      <c r="F16" s="306"/>
      <c r="G16" s="306"/>
      <c r="H16" s="306"/>
      <c r="I16" s="307"/>
    </row>
    <row r="17" spans="1:9" ht="13.5" thickBot="1">
      <c r="A17" s="309" t="s">
        <v>314</v>
      </c>
      <c r="B17" s="310" t="s">
        <v>55</v>
      </c>
      <c r="C17" s="311"/>
      <c r="D17" s="311"/>
      <c r="E17" s="312">
        <f t="shared" si="0"/>
        <v>0</v>
      </c>
      <c r="F17" s="313"/>
      <c r="G17" s="313"/>
      <c r="H17" s="313"/>
      <c r="I17" s="314"/>
    </row>
    <row r="18" spans="1:9" ht="12.75">
      <c r="A18" s="278"/>
      <c r="B18" s="278"/>
      <c r="C18" s="278"/>
      <c r="D18" s="278"/>
      <c r="E18" s="315"/>
      <c r="F18" s="315"/>
      <c r="G18" s="315"/>
      <c r="H18" s="315"/>
      <c r="I18" s="315"/>
    </row>
    <row r="19" spans="1:9" ht="12.75">
      <c r="A19" s="278"/>
      <c r="B19" s="278"/>
      <c r="C19" s="278"/>
      <c r="D19" s="278"/>
      <c r="E19" s="315"/>
      <c r="F19" s="315"/>
      <c r="G19" s="315"/>
      <c r="H19" s="315"/>
      <c r="I19" s="315"/>
    </row>
    <row r="20" spans="1:9" ht="12.75">
      <c r="A20" s="278"/>
      <c r="B20" s="278"/>
      <c r="C20" s="278"/>
      <c r="D20" s="278"/>
      <c r="E20" s="315"/>
      <c r="F20" s="315"/>
      <c r="G20" s="315"/>
      <c r="H20" s="315"/>
      <c r="I20" s="315"/>
    </row>
    <row r="21" spans="1:9" ht="12.75">
      <c r="A21" s="278"/>
      <c r="B21" s="278"/>
      <c r="C21" s="278"/>
      <c r="D21" s="278"/>
      <c r="E21" s="315"/>
      <c r="F21" s="315"/>
      <c r="G21" s="315"/>
      <c r="H21" s="315"/>
      <c r="I21" s="315"/>
    </row>
    <row r="22" spans="1:10" s="319" customFormat="1" ht="12.75">
      <c r="A22" s="109" t="s">
        <v>289</v>
      </c>
      <c r="B22" s="316"/>
      <c r="C22" s="316"/>
      <c r="D22" s="316"/>
      <c r="E22" s="316"/>
      <c r="F22" s="316"/>
      <c r="G22" s="317" t="s">
        <v>380</v>
      </c>
      <c r="H22" s="316"/>
      <c r="I22" s="316"/>
      <c r="J22" s="318"/>
    </row>
    <row r="23" spans="1:10" s="319" customFormat="1" ht="13.5">
      <c r="A23" s="110" t="s">
        <v>290</v>
      </c>
      <c r="B23" s="316"/>
      <c r="C23" s="316"/>
      <c r="D23" s="316"/>
      <c r="E23" s="316"/>
      <c r="F23" s="316"/>
      <c r="G23" s="316"/>
      <c r="H23" s="316"/>
      <c r="I23" s="316"/>
      <c r="J23" s="318"/>
    </row>
    <row r="24" spans="1:9" ht="12.75">
      <c r="A24" s="278"/>
      <c r="B24" s="320"/>
      <c r="C24" s="320"/>
      <c r="D24" s="320"/>
      <c r="E24" s="278"/>
      <c r="F24" s="278"/>
      <c r="G24" s="278"/>
      <c r="H24" s="278"/>
      <c r="I24" s="278"/>
    </row>
    <row r="25" ht="12.75">
      <c r="A25" s="321"/>
    </row>
    <row r="26" ht="12.75">
      <c r="A26" s="321"/>
    </row>
    <row r="27" ht="12.75">
      <c r="A27" s="321"/>
    </row>
    <row r="28" ht="12.75">
      <c r="A28" s="321"/>
    </row>
    <row r="29" ht="12.75">
      <c r="A29" s="321"/>
    </row>
    <row r="30" ht="12.75">
      <c r="A30" s="321"/>
    </row>
    <row r="31" ht="12.75">
      <c r="A31" s="321"/>
    </row>
    <row r="32" ht="12.75">
      <c r="A32" s="321"/>
    </row>
    <row r="33" ht="12.75">
      <c r="A33" s="321"/>
    </row>
    <row r="34" ht="12.75">
      <c r="A34" s="321"/>
    </row>
    <row r="35" ht="12.75">
      <c r="A35" s="321"/>
    </row>
    <row r="36" ht="12.75">
      <c r="A36" s="321"/>
    </row>
    <row r="37" ht="12.75">
      <c r="A37" s="321"/>
    </row>
    <row r="38" ht="12.75">
      <c r="A38" s="321"/>
    </row>
    <row r="39" ht="12.75">
      <c r="A39" s="321"/>
    </row>
    <row r="40" ht="12.75">
      <c r="A40" s="321"/>
    </row>
    <row r="41" ht="12.75">
      <c r="A41" s="321"/>
    </row>
    <row r="42" ht="12.75">
      <c r="A42" s="321"/>
    </row>
    <row r="43" ht="12.75">
      <c r="A43" s="321"/>
    </row>
    <row r="44" ht="12.75">
      <c r="A44" s="321"/>
    </row>
    <row r="45" ht="12.75">
      <c r="A45" s="321"/>
    </row>
    <row r="46" ht="12.75">
      <c r="A46" s="321"/>
    </row>
    <row r="47" ht="12.75">
      <c r="A47" s="321"/>
    </row>
    <row r="48" ht="12.75">
      <c r="A48" s="321"/>
    </row>
    <row r="49" ht="12.75">
      <c r="A49" s="321"/>
    </row>
    <row r="50" ht="12.75">
      <c r="A50" s="321"/>
    </row>
    <row r="51" ht="12.75">
      <c r="A51" s="321"/>
    </row>
    <row r="52" ht="12.75">
      <c r="A52" s="321"/>
    </row>
    <row r="53" ht="12.75">
      <c r="A53" s="321"/>
    </row>
    <row r="54" ht="12.75">
      <c r="A54" s="321"/>
    </row>
    <row r="55" ht="12.75">
      <c r="A55" s="321"/>
    </row>
    <row r="56" ht="12.75">
      <c r="A56" s="321"/>
    </row>
    <row r="57" ht="12.75">
      <c r="A57" s="321"/>
    </row>
    <row r="58" ht="12.75">
      <c r="A58" s="321"/>
    </row>
    <row r="59" ht="12.75">
      <c r="A59" s="321"/>
    </row>
    <row r="60" ht="12.75">
      <c r="A60" s="321"/>
    </row>
    <row r="61" ht="12.75">
      <c r="A61" s="321"/>
    </row>
    <row r="62" ht="12.75">
      <c r="A62" s="321"/>
    </row>
    <row r="63" ht="12.75">
      <c r="A63" s="321"/>
    </row>
    <row r="64" ht="12.75">
      <c r="A64" s="321"/>
    </row>
    <row r="65" ht="12.75">
      <c r="A65" s="321"/>
    </row>
    <row r="66" ht="12.75">
      <c r="A66" s="321"/>
    </row>
    <row r="67" ht="12.75">
      <c r="A67" s="321"/>
    </row>
    <row r="68" ht="12.75">
      <c r="A68" s="321"/>
    </row>
    <row r="69" ht="12.75">
      <c r="A69" s="321"/>
    </row>
    <row r="70" ht="12.75">
      <c r="A70" s="321"/>
    </row>
    <row r="71" ht="12.75">
      <c r="A71" s="321"/>
    </row>
    <row r="72" ht="12.75">
      <c r="A72" s="321"/>
    </row>
    <row r="73" ht="12.75">
      <c r="A73" s="321"/>
    </row>
    <row r="74" ht="12.75">
      <c r="A74" s="321"/>
    </row>
    <row r="75" ht="12.75">
      <c r="A75" s="321"/>
    </row>
    <row r="76" ht="12.75">
      <c r="A76" s="321"/>
    </row>
    <row r="77" ht="12.75">
      <c r="A77" s="321"/>
    </row>
    <row r="78" ht="12.75">
      <c r="A78" s="321"/>
    </row>
    <row r="79" ht="12.75">
      <c r="A79" s="321"/>
    </row>
    <row r="80" ht="12.75">
      <c r="A80" s="321"/>
    </row>
    <row r="81" ht="12.75">
      <c r="A81" s="321"/>
    </row>
    <row r="82" ht="12.75">
      <c r="A82" s="321"/>
    </row>
    <row r="83" ht="12.75">
      <c r="A83" s="321"/>
    </row>
    <row r="84" ht="12.75">
      <c r="A84" s="321"/>
    </row>
    <row r="85" ht="12.75">
      <c r="A85" s="321"/>
    </row>
    <row r="86" ht="12.75">
      <c r="A86" s="321"/>
    </row>
    <row r="87" ht="12.75">
      <c r="A87" s="321"/>
    </row>
    <row r="88" ht="12.75">
      <c r="A88" s="321"/>
    </row>
    <row r="89" ht="12.75">
      <c r="A89" s="321"/>
    </row>
    <row r="90" ht="12.75">
      <c r="A90" s="321"/>
    </row>
    <row r="91" ht="12.75">
      <c r="A91" s="321"/>
    </row>
    <row r="92" ht="12.75">
      <c r="A92" s="321"/>
    </row>
    <row r="93" ht="12.75">
      <c r="A93" s="321"/>
    </row>
    <row r="94" ht="12.75">
      <c r="A94" s="321"/>
    </row>
    <row r="95" ht="12.75">
      <c r="A95" s="321"/>
    </row>
    <row r="96" ht="12.75">
      <c r="A96" s="321"/>
    </row>
    <row r="97" ht="12.75">
      <c r="A97" s="321"/>
    </row>
    <row r="98" ht="12.75">
      <c r="A98" s="321"/>
    </row>
    <row r="99" ht="12.75">
      <c r="A99" s="321"/>
    </row>
    <row r="100" ht="12.75">
      <c r="A100" s="321"/>
    </row>
    <row r="101" ht="12.75">
      <c r="A101" s="321"/>
    </row>
    <row r="102" ht="12.75">
      <c r="A102" s="321"/>
    </row>
    <row r="103" ht="12.75">
      <c r="A103" s="321"/>
    </row>
    <row r="104" ht="12.75">
      <c r="A104" s="321"/>
    </row>
    <row r="105" ht="12.75">
      <c r="A105" s="321"/>
    </row>
    <row r="106" ht="12.75">
      <c r="A106" s="321"/>
    </row>
    <row r="107" ht="12.75">
      <c r="A107" s="321"/>
    </row>
    <row r="108" ht="12.75">
      <c r="A108" s="321"/>
    </row>
    <row r="109" ht="12.75">
      <c r="A109" s="321"/>
    </row>
    <row r="110" ht="12.75">
      <c r="A110" s="321"/>
    </row>
    <row r="111" ht="12.75">
      <c r="A111" s="321"/>
    </row>
    <row r="112" ht="12.75">
      <c r="A112" s="321"/>
    </row>
    <row r="113" ht="12.75">
      <c r="A113" s="321"/>
    </row>
    <row r="114" ht="12.75">
      <c r="A114" s="321"/>
    </row>
    <row r="115" ht="12.75">
      <c r="A115" s="321"/>
    </row>
    <row r="116" ht="12.75">
      <c r="A116" s="321"/>
    </row>
    <row r="117" ht="12.75">
      <c r="A117" s="321"/>
    </row>
    <row r="118" ht="12.75">
      <c r="A118" s="321"/>
    </row>
    <row r="119" ht="12.75">
      <c r="A119" s="321"/>
    </row>
    <row r="120" ht="12.75">
      <c r="A120" s="321"/>
    </row>
    <row r="121" ht="12.75">
      <c r="A121" s="321"/>
    </row>
    <row r="122" ht="12.75">
      <c r="A122" s="321"/>
    </row>
    <row r="123" ht="12.75">
      <c r="A123" s="321"/>
    </row>
    <row r="124" ht="12.75">
      <c r="A124" s="321"/>
    </row>
    <row r="125" ht="12.75">
      <c r="A125" s="321"/>
    </row>
    <row r="126" ht="12.75">
      <c r="A126" s="321"/>
    </row>
    <row r="127" ht="12.75">
      <c r="A127" s="321"/>
    </row>
    <row r="128" ht="12.75">
      <c r="A128" s="321"/>
    </row>
    <row r="129" ht="12.75">
      <c r="A129" s="321"/>
    </row>
    <row r="130" ht="12.75">
      <c r="A130" s="321"/>
    </row>
    <row r="131" ht="12.75">
      <c r="A131" s="321"/>
    </row>
    <row r="132" ht="12.75">
      <c r="A132" s="321"/>
    </row>
    <row r="133" ht="12.75">
      <c r="A133" s="321"/>
    </row>
    <row r="134" ht="12.75">
      <c r="A134" s="321"/>
    </row>
    <row r="135" ht="12.75">
      <c r="A135" s="321"/>
    </row>
    <row r="136" ht="12.75">
      <c r="A136" s="321"/>
    </row>
    <row r="137" ht="12.75">
      <c r="A137" s="321"/>
    </row>
    <row r="138" ht="12.75">
      <c r="A138" s="321"/>
    </row>
    <row r="139" ht="12.75">
      <c r="A139" s="321"/>
    </row>
    <row r="140" ht="12.75">
      <c r="A140" s="321"/>
    </row>
    <row r="141" ht="12.75">
      <c r="A141" s="321"/>
    </row>
    <row r="142" ht="12.75">
      <c r="A142" s="321"/>
    </row>
    <row r="143" ht="12.75">
      <c r="A143" s="321"/>
    </row>
    <row r="144" ht="12.75">
      <c r="A144" s="321"/>
    </row>
    <row r="145" ht="12.75">
      <c r="A145" s="321"/>
    </row>
    <row r="146" ht="12.75">
      <c r="A146" s="321"/>
    </row>
    <row r="147" ht="12.75">
      <c r="A147" s="321"/>
    </row>
    <row r="148" ht="12.75">
      <c r="A148" s="321"/>
    </row>
    <row r="149" ht="12.75">
      <c r="A149" s="321"/>
    </row>
    <row r="150" ht="12.75">
      <c r="A150" s="321"/>
    </row>
    <row r="151" ht="12.75">
      <c r="A151" s="321"/>
    </row>
    <row r="152" ht="12.75">
      <c r="A152" s="321"/>
    </row>
    <row r="153" ht="12.75">
      <c r="A153" s="321"/>
    </row>
    <row r="154" ht="12.75">
      <c r="A154" s="321"/>
    </row>
    <row r="155" ht="12.75">
      <c r="A155" s="321"/>
    </row>
    <row r="156" ht="12.75">
      <c r="A156" s="321"/>
    </row>
    <row r="157" ht="12.75">
      <c r="A157" s="321"/>
    </row>
    <row r="158" ht="12.75">
      <c r="A158" s="321"/>
    </row>
    <row r="159" ht="12.75">
      <c r="A159" s="321"/>
    </row>
    <row r="160" ht="12.75">
      <c r="A160" s="321"/>
    </row>
    <row r="161" ht="12.75">
      <c r="A161" s="321"/>
    </row>
    <row r="162" ht="12.75">
      <c r="A162" s="321"/>
    </row>
    <row r="163" ht="12.75">
      <c r="A163" s="321"/>
    </row>
    <row r="164" ht="12.75">
      <c r="A164" s="321"/>
    </row>
    <row r="165" ht="12.75">
      <c r="A165" s="321"/>
    </row>
    <row r="166" ht="12.75">
      <c r="A166" s="321"/>
    </row>
    <row r="167" ht="12.75">
      <c r="A167" s="321"/>
    </row>
    <row r="168" ht="12.75">
      <c r="A168" s="321"/>
    </row>
    <row r="169" ht="12.75">
      <c r="A169" s="321"/>
    </row>
    <row r="170" ht="12.75">
      <c r="A170" s="321"/>
    </row>
    <row r="171" ht="12.75">
      <c r="A171" s="321"/>
    </row>
    <row r="172" ht="12.75">
      <c r="A172" s="321"/>
    </row>
    <row r="173" ht="12.75">
      <c r="A173" s="321"/>
    </row>
    <row r="174" ht="12.75">
      <c r="A174" s="321"/>
    </row>
    <row r="175" ht="12.75">
      <c r="A175" s="321"/>
    </row>
    <row r="176" ht="12.75">
      <c r="A176" s="321"/>
    </row>
    <row r="177" ht="12.75">
      <c r="A177" s="321"/>
    </row>
    <row r="178" ht="12.75">
      <c r="A178" s="321"/>
    </row>
    <row r="179" ht="12.75">
      <c r="A179" s="321"/>
    </row>
    <row r="180" ht="12.75">
      <c r="A180" s="321"/>
    </row>
    <row r="181" ht="12.75">
      <c r="A181" s="321"/>
    </row>
    <row r="182" ht="12.75">
      <c r="A182" s="321"/>
    </row>
    <row r="183" ht="12.75">
      <c r="A183" s="321"/>
    </row>
    <row r="184" ht="12.75">
      <c r="A184" s="321"/>
    </row>
    <row r="185" ht="12.75">
      <c r="A185" s="321"/>
    </row>
    <row r="186" ht="12.75">
      <c r="A186" s="321"/>
    </row>
    <row r="187" ht="12.75">
      <c r="A187" s="321"/>
    </row>
    <row r="188" ht="12.75">
      <c r="A188" s="321"/>
    </row>
    <row r="189" ht="12.75">
      <c r="A189" s="321"/>
    </row>
    <row r="190" ht="12.75">
      <c r="A190" s="321"/>
    </row>
    <row r="191" ht="12.75">
      <c r="A191" s="321"/>
    </row>
    <row r="192" ht="12.75">
      <c r="A192" s="321"/>
    </row>
  </sheetData>
  <sheetProtection/>
  <mergeCells count="14">
    <mergeCell ref="D6:D7"/>
    <mergeCell ref="E6:E7"/>
    <mergeCell ref="F6:I6"/>
    <mergeCell ref="A6:A7"/>
    <mergeCell ref="H3:I3"/>
    <mergeCell ref="C9:I9"/>
    <mergeCell ref="B6:B7"/>
    <mergeCell ref="C6:C7"/>
    <mergeCell ref="A1:F1"/>
    <mergeCell ref="A2:I2"/>
    <mergeCell ref="A3:G3"/>
    <mergeCell ref="A4:I4"/>
    <mergeCell ref="G1:I1"/>
    <mergeCell ref="A5:I5"/>
  </mergeCells>
  <printOptions/>
  <pageMargins left="0.83" right="0.07874015748031496" top="0.984251968503937" bottom="0.984251968503937" header="0.5118110236220472" footer="0.5118110236220472"/>
  <pageSetup firstPageNumber="9" useFirstPageNumber="1" horizontalDpi="600" verticalDpi="600" orientation="portrait" paperSize="9" scale="96" r:id="rId1"/>
  <ignoredErrors>
    <ignoredError sqref="B10:B17" numberStoredAsText="1"/>
    <ignoredError sqref="E10 E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186"/>
  <sheetViews>
    <sheetView zoomScalePageLayoutView="0" workbookViewId="0" topLeftCell="A10">
      <selection activeCell="K14" sqref="K14"/>
    </sheetView>
  </sheetViews>
  <sheetFormatPr defaultColWidth="9.125" defaultRowHeight="12.75"/>
  <cols>
    <col min="1" max="1" width="24.50390625" style="6" customWidth="1"/>
    <col min="2" max="2" width="10.50390625" style="7" customWidth="1"/>
    <col min="3" max="4" width="8.50390625" style="7" customWidth="1"/>
    <col min="5" max="6" width="8.50390625" style="6" customWidth="1"/>
    <col min="7" max="8" width="9.125" style="6" customWidth="1"/>
    <col min="9" max="9" width="19.875" style="6" customWidth="1"/>
    <col min="10" max="10" width="9.125" style="6" customWidth="1"/>
    <col min="11" max="11" width="14.125" style="6" customWidth="1"/>
    <col min="12" max="16384" width="9.125" style="6" customWidth="1"/>
  </cols>
  <sheetData>
    <row r="1" spans="1:9" ht="13.5" customHeight="1">
      <c r="A1" s="384"/>
      <c r="B1" s="384"/>
      <c r="C1" s="384"/>
      <c r="D1" s="384"/>
      <c r="E1" s="384"/>
      <c r="F1" s="384"/>
      <c r="G1" s="384"/>
      <c r="H1" s="384"/>
      <c r="I1" s="77" t="s">
        <v>117</v>
      </c>
    </row>
    <row r="2" spans="8:9" ht="7.5" customHeight="1">
      <c r="H2" s="9"/>
      <c r="I2" s="77"/>
    </row>
    <row r="3" ht="14.25" customHeight="1" thickBot="1">
      <c r="I3" s="78" t="s">
        <v>136</v>
      </c>
    </row>
    <row r="4" spans="1:9" ht="18" customHeight="1" thickBot="1">
      <c r="A4" s="381" t="s">
        <v>137</v>
      </c>
      <c r="B4" s="382"/>
      <c r="C4" s="382"/>
      <c r="D4" s="382"/>
      <c r="E4" s="382"/>
      <c r="F4" s="382"/>
      <c r="G4" s="382"/>
      <c r="H4" s="382"/>
      <c r="I4" s="383"/>
    </row>
    <row r="5" spans="1:9" ht="63" customHeight="1" thickBot="1">
      <c r="A5" s="120"/>
      <c r="B5" s="121" t="s">
        <v>294</v>
      </c>
      <c r="C5" s="121" t="s">
        <v>138</v>
      </c>
      <c r="D5" s="121" t="s">
        <v>139</v>
      </c>
      <c r="E5" s="121" t="s">
        <v>140</v>
      </c>
      <c r="F5" s="121" t="s">
        <v>141</v>
      </c>
      <c r="G5" s="121" t="s">
        <v>142</v>
      </c>
      <c r="H5" s="121" t="s">
        <v>143</v>
      </c>
      <c r="I5" s="121" t="s">
        <v>144</v>
      </c>
    </row>
    <row r="6" spans="1:9" ht="57" customHeight="1" thickTop="1">
      <c r="A6" s="122" t="s">
        <v>333</v>
      </c>
      <c r="B6" s="123" t="s">
        <v>334</v>
      </c>
      <c r="C6" s="124"/>
      <c r="D6" s="124"/>
      <c r="E6" s="125"/>
      <c r="F6" s="125"/>
      <c r="G6" s="125"/>
      <c r="H6" s="125"/>
      <c r="I6" s="126" t="s">
        <v>295</v>
      </c>
    </row>
    <row r="7" spans="1:9" s="75" customFormat="1" ht="55.5" customHeight="1">
      <c r="A7" s="32" t="s">
        <v>335</v>
      </c>
      <c r="B7" s="33" t="s">
        <v>302</v>
      </c>
      <c r="C7" s="71"/>
      <c r="D7" s="71"/>
      <c r="E7" s="72"/>
      <c r="F7" s="72"/>
      <c r="G7" s="72"/>
      <c r="H7" s="72"/>
      <c r="I7" s="53" t="s">
        <v>304</v>
      </c>
    </row>
    <row r="8" spans="1:9" s="75" customFormat="1" ht="55.5" customHeight="1">
      <c r="A8" s="34" t="s">
        <v>298</v>
      </c>
      <c r="B8" s="33" t="s">
        <v>306</v>
      </c>
      <c r="C8" s="73"/>
      <c r="D8" s="73"/>
      <c r="E8" s="74"/>
      <c r="F8" s="74"/>
      <c r="G8" s="74"/>
      <c r="H8" s="74"/>
      <c r="I8" s="54" t="s">
        <v>297</v>
      </c>
    </row>
    <row r="9" spans="1:9" s="75" customFormat="1" ht="94.5" customHeight="1">
      <c r="A9" s="34" t="s">
        <v>336</v>
      </c>
      <c r="B9" s="33" t="s">
        <v>301</v>
      </c>
      <c r="C9" s="73"/>
      <c r="D9" s="73"/>
      <c r="E9" s="74"/>
      <c r="F9" s="74"/>
      <c r="G9" s="74"/>
      <c r="H9" s="74"/>
      <c r="I9" s="54" t="s">
        <v>337</v>
      </c>
    </row>
    <row r="10" spans="1:9" s="75" customFormat="1" ht="81" customHeight="1">
      <c r="A10" s="32" t="s">
        <v>338</v>
      </c>
      <c r="B10" s="33" t="s">
        <v>301</v>
      </c>
      <c r="C10" s="71"/>
      <c r="D10" s="71"/>
      <c r="E10" s="72"/>
      <c r="F10" s="72"/>
      <c r="G10" s="72"/>
      <c r="H10" s="72"/>
      <c r="I10" s="53" t="s">
        <v>299</v>
      </c>
    </row>
    <row r="11" spans="1:9" s="75" customFormat="1" ht="72">
      <c r="A11" s="32" t="s">
        <v>339</v>
      </c>
      <c r="B11" s="33" t="s">
        <v>300</v>
      </c>
      <c r="C11" s="71"/>
      <c r="D11" s="71"/>
      <c r="E11" s="72"/>
      <c r="F11" s="72"/>
      <c r="G11" s="72"/>
      <c r="H11" s="72"/>
      <c r="I11" s="53" t="s">
        <v>303</v>
      </c>
    </row>
    <row r="12" spans="1:9" s="76" customFormat="1" ht="122.25" customHeight="1">
      <c r="A12" s="32" t="s">
        <v>340</v>
      </c>
      <c r="B12" s="33" t="s">
        <v>341</v>
      </c>
      <c r="C12" s="71"/>
      <c r="D12" s="71"/>
      <c r="E12" s="72"/>
      <c r="F12" s="72"/>
      <c r="G12" s="72"/>
      <c r="H12" s="72"/>
      <c r="I12" s="53" t="s">
        <v>342</v>
      </c>
    </row>
    <row r="13" spans="1:9" s="76" customFormat="1" ht="78.75" customHeight="1">
      <c r="A13" s="32" t="s">
        <v>343</v>
      </c>
      <c r="B13" s="127" t="s">
        <v>344</v>
      </c>
      <c r="C13" s="71"/>
      <c r="D13" s="71"/>
      <c r="E13" s="72"/>
      <c r="F13" s="72"/>
      <c r="G13" s="72"/>
      <c r="H13" s="72"/>
      <c r="I13" s="53" t="s">
        <v>305</v>
      </c>
    </row>
    <row r="14" spans="1:9" s="76" customFormat="1" ht="67.5" customHeight="1" thickBot="1">
      <c r="A14" s="128" t="s">
        <v>345</v>
      </c>
      <c r="B14" s="129" t="s">
        <v>346</v>
      </c>
      <c r="C14" s="130"/>
      <c r="D14" s="130"/>
      <c r="E14" s="131"/>
      <c r="F14" s="131"/>
      <c r="G14" s="131"/>
      <c r="H14" s="131"/>
      <c r="I14" s="132" t="s">
        <v>296</v>
      </c>
    </row>
    <row r="18" spans="1:10" s="10" customFormat="1" ht="9.75">
      <c r="A18" s="21"/>
      <c r="B18" s="22"/>
      <c r="C18" s="22"/>
      <c r="D18" s="22"/>
      <c r="E18" s="22"/>
      <c r="F18" s="22"/>
      <c r="G18" s="22"/>
      <c r="H18" s="22"/>
      <c r="I18" s="22"/>
      <c r="J18" s="22"/>
    </row>
    <row r="19" spans="1:10" s="10" customFormat="1" ht="10.5">
      <c r="A19" s="23"/>
      <c r="B19" s="22"/>
      <c r="C19" s="22"/>
      <c r="D19" s="22"/>
      <c r="E19" s="22"/>
      <c r="F19" s="22"/>
      <c r="G19" s="22"/>
      <c r="H19" s="22"/>
      <c r="I19" s="22"/>
      <c r="J19" s="22"/>
    </row>
    <row r="20" ht="9">
      <c r="A20" s="8"/>
    </row>
    <row r="21" ht="9">
      <c r="A21" s="8"/>
    </row>
    <row r="22" ht="9">
      <c r="A22" s="8"/>
    </row>
    <row r="23" ht="9">
      <c r="A23" s="8"/>
    </row>
    <row r="24" ht="9">
      <c r="A24" s="8"/>
    </row>
    <row r="25" ht="9">
      <c r="A25" s="8"/>
    </row>
    <row r="26" ht="9">
      <c r="A26" s="8"/>
    </row>
    <row r="27" ht="9">
      <c r="A27" s="8"/>
    </row>
    <row r="28" ht="9">
      <c r="A28" s="8"/>
    </row>
    <row r="29" ht="9">
      <c r="A29" s="8"/>
    </row>
    <row r="30" ht="9">
      <c r="A30" s="8"/>
    </row>
    <row r="31" ht="9">
      <c r="A31" s="8"/>
    </row>
    <row r="32" ht="9">
      <c r="A32" s="8"/>
    </row>
    <row r="33" ht="9">
      <c r="A33" s="8"/>
    </row>
    <row r="34" ht="9">
      <c r="A34" s="8"/>
    </row>
    <row r="35" ht="9">
      <c r="A35" s="8"/>
    </row>
    <row r="36" ht="9">
      <c r="A36" s="8"/>
    </row>
    <row r="37" ht="9">
      <c r="A37" s="8"/>
    </row>
    <row r="38" ht="9">
      <c r="A38" s="8"/>
    </row>
    <row r="39" ht="9">
      <c r="A39" s="8"/>
    </row>
    <row r="40" ht="9">
      <c r="A40" s="8"/>
    </row>
    <row r="41" ht="9">
      <c r="A41" s="8"/>
    </row>
    <row r="42" ht="9">
      <c r="A42" s="8"/>
    </row>
    <row r="43" ht="9">
      <c r="A43" s="8"/>
    </row>
    <row r="44" ht="9">
      <c r="A44" s="8"/>
    </row>
    <row r="45" ht="9">
      <c r="A45" s="8"/>
    </row>
    <row r="46" ht="9">
      <c r="A46" s="8"/>
    </row>
    <row r="47" ht="9">
      <c r="A47" s="8"/>
    </row>
    <row r="48" ht="9">
      <c r="A48" s="8"/>
    </row>
    <row r="49" ht="9">
      <c r="A49" s="8"/>
    </row>
    <row r="50" ht="9">
      <c r="A50" s="8"/>
    </row>
    <row r="51" ht="9">
      <c r="A51" s="8"/>
    </row>
    <row r="52" ht="9">
      <c r="A52" s="8"/>
    </row>
    <row r="53" ht="9">
      <c r="A53" s="8"/>
    </row>
    <row r="54" ht="9">
      <c r="A54" s="8"/>
    </row>
    <row r="55" ht="9">
      <c r="A55" s="8"/>
    </row>
    <row r="56" ht="9">
      <c r="A56" s="8"/>
    </row>
    <row r="57" ht="9">
      <c r="A57" s="8"/>
    </row>
    <row r="58" ht="9">
      <c r="A58" s="8"/>
    </row>
    <row r="59" ht="9">
      <c r="A59" s="8"/>
    </row>
    <row r="60" ht="9">
      <c r="A60" s="8"/>
    </row>
    <row r="61" ht="9">
      <c r="A61" s="8"/>
    </row>
    <row r="62" ht="9">
      <c r="A62" s="8"/>
    </row>
    <row r="63" ht="9">
      <c r="A63" s="8"/>
    </row>
    <row r="64" ht="9">
      <c r="A64" s="8"/>
    </row>
    <row r="65" ht="9">
      <c r="A65" s="8"/>
    </row>
    <row r="66" ht="9">
      <c r="A66" s="8"/>
    </row>
    <row r="67" ht="9">
      <c r="A67" s="8"/>
    </row>
    <row r="68" ht="9">
      <c r="A68" s="8"/>
    </row>
    <row r="69" ht="9">
      <c r="A69" s="8"/>
    </row>
    <row r="70" ht="9">
      <c r="A70" s="8"/>
    </row>
    <row r="71" ht="9">
      <c r="A71" s="8"/>
    </row>
    <row r="72" ht="9">
      <c r="A72" s="8"/>
    </row>
    <row r="73" ht="9">
      <c r="A73" s="8"/>
    </row>
    <row r="74" ht="9">
      <c r="A74" s="8"/>
    </row>
    <row r="75" ht="9">
      <c r="A75" s="8"/>
    </row>
    <row r="76" ht="9">
      <c r="A76" s="8"/>
    </row>
    <row r="77" ht="9">
      <c r="A77" s="8"/>
    </row>
    <row r="78" ht="9">
      <c r="A78" s="8"/>
    </row>
    <row r="79" ht="9">
      <c r="A79" s="8"/>
    </row>
    <row r="80" ht="9">
      <c r="A80" s="8"/>
    </row>
    <row r="81" ht="9">
      <c r="A81" s="8"/>
    </row>
    <row r="82" ht="9">
      <c r="A82" s="8"/>
    </row>
    <row r="83" ht="9">
      <c r="A83" s="8"/>
    </row>
    <row r="84" ht="9">
      <c r="A84" s="8"/>
    </row>
    <row r="85" ht="9">
      <c r="A85" s="8"/>
    </row>
    <row r="86" ht="9">
      <c r="A86" s="8"/>
    </row>
    <row r="87" ht="9">
      <c r="A87" s="8"/>
    </row>
    <row r="88" ht="9">
      <c r="A88" s="8"/>
    </row>
    <row r="89" ht="9">
      <c r="A89" s="8"/>
    </row>
    <row r="90" ht="9">
      <c r="A90" s="8"/>
    </row>
    <row r="91" ht="9">
      <c r="A91" s="8"/>
    </row>
    <row r="92" ht="9">
      <c r="A92" s="8"/>
    </row>
    <row r="93" ht="9">
      <c r="A93" s="8"/>
    </row>
    <row r="94" ht="9">
      <c r="A94" s="8"/>
    </row>
    <row r="95" ht="9">
      <c r="A95" s="8"/>
    </row>
    <row r="96" ht="9">
      <c r="A96" s="8"/>
    </row>
    <row r="97" ht="9">
      <c r="A97" s="8"/>
    </row>
    <row r="98" ht="9">
      <c r="A98" s="8"/>
    </row>
    <row r="99" ht="9">
      <c r="A99" s="8"/>
    </row>
    <row r="100" ht="9">
      <c r="A100" s="8"/>
    </row>
    <row r="101" ht="9">
      <c r="A101" s="8"/>
    </row>
    <row r="102" ht="9">
      <c r="A102" s="8"/>
    </row>
    <row r="103" ht="9">
      <c r="A103" s="8"/>
    </row>
    <row r="104" ht="9">
      <c r="A104" s="8"/>
    </row>
    <row r="105" ht="9">
      <c r="A105" s="8"/>
    </row>
    <row r="106" ht="9">
      <c r="A106" s="8"/>
    </row>
    <row r="107" ht="9">
      <c r="A107" s="8"/>
    </row>
    <row r="108" ht="9">
      <c r="A108" s="8"/>
    </row>
    <row r="109" ht="9">
      <c r="A109" s="8"/>
    </row>
    <row r="110" ht="9">
      <c r="A110" s="8"/>
    </row>
    <row r="111" ht="9">
      <c r="A111" s="8"/>
    </row>
    <row r="112" ht="9">
      <c r="A112" s="8"/>
    </row>
    <row r="113" ht="9">
      <c r="A113" s="8"/>
    </row>
    <row r="114" ht="9">
      <c r="A114" s="8"/>
    </row>
    <row r="115" ht="9">
      <c r="A115" s="8"/>
    </row>
    <row r="116" ht="9">
      <c r="A116" s="8"/>
    </row>
    <row r="117" ht="9">
      <c r="A117" s="8"/>
    </row>
    <row r="118" ht="9">
      <c r="A118" s="8"/>
    </row>
    <row r="119" ht="9">
      <c r="A119" s="8"/>
    </row>
    <row r="120" ht="9">
      <c r="A120" s="8"/>
    </row>
    <row r="121" ht="9">
      <c r="A121" s="8"/>
    </row>
    <row r="122" ht="9">
      <c r="A122" s="8"/>
    </row>
    <row r="123" ht="9">
      <c r="A123" s="8"/>
    </row>
    <row r="124" ht="9">
      <c r="A124" s="8"/>
    </row>
    <row r="125" ht="9">
      <c r="A125" s="8"/>
    </row>
    <row r="126" ht="9">
      <c r="A126" s="8"/>
    </row>
    <row r="127" ht="9">
      <c r="A127" s="8"/>
    </row>
    <row r="128" ht="9">
      <c r="A128" s="8"/>
    </row>
    <row r="129" ht="9">
      <c r="A129" s="8"/>
    </row>
    <row r="130" ht="9">
      <c r="A130" s="8"/>
    </row>
    <row r="131" ht="9">
      <c r="A131" s="8"/>
    </row>
    <row r="132" ht="9">
      <c r="A132" s="8"/>
    </row>
    <row r="133" ht="9">
      <c r="A133" s="8"/>
    </row>
    <row r="134" ht="9">
      <c r="A134" s="8"/>
    </row>
    <row r="135" ht="9">
      <c r="A135" s="8"/>
    </row>
    <row r="136" ht="9">
      <c r="A136" s="8"/>
    </row>
    <row r="137" ht="9">
      <c r="A137" s="8"/>
    </row>
    <row r="138" ht="9">
      <c r="A138" s="8"/>
    </row>
    <row r="139" ht="9">
      <c r="A139" s="8"/>
    </row>
    <row r="140" ht="9">
      <c r="A140" s="8"/>
    </row>
    <row r="141" ht="9">
      <c r="A141" s="8"/>
    </row>
    <row r="142" ht="9">
      <c r="A142" s="8"/>
    </row>
    <row r="143" ht="9">
      <c r="A143" s="8"/>
    </row>
    <row r="144" ht="9">
      <c r="A144" s="8"/>
    </row>
    <row r="145" ht="9">
      <c r="A145" s="8"/>
    </row>
    <row r="146" ht="9">
      <c r="A146" s="8"/>
    </row>
    <row r="147" ht="9">
      <c r="A147" s="8"/>
    </row>
    <row r="148" ht="9">
      <c r="A148" s="8"/>
    </row>
    <row r="149" ht="9">
      <c r="A149" s="8"/>
    </row>
    <row r="150" ht="9">
      <c r="A150" s="8"/>
    </row>
    <row r="151" ht="9">
      <c r="A151" s="8"/>
    </row>
    <row r="152" ht="9">
      <c r="A152" s="8"/>
    </row>
    <row r="153" ht="9">
      <c r="A153" s="8"/>
    </row>
    <row r="154" ht="9">
      <c r="A154" s="8"/>
    </row>
    <row r="155" ht="9">
      <c r="A155" s="8"/>
    </row>
    <row r="156" ht="9">
      <c r="A156" s="8"/>
    </row>
    <row r="157" ht="9">
      <c r="A157" s="8"/>
    </row>
    <row r="158" ht="9">
      <c r="A158" s="8"/>
    </row>
    <row r="159" ht="9">
      <c r="A159" s="8"/>
    </row>
    <row r="160" ht="9">
      <c r="A160" s="8"/>
    </row>
    <row r="161" ht="9">
      <c r="A161" s="8"/>
    </row>
    <row r="162" ht="9">
      <c r="A162" s="8"/>
    </row>
    <row r="163" ht="9">
      <c r="A163" s="8"/>
    </row>
    <row r="164" ht="9">
      <c r="A164" s="8"/>
    </row>
    <row r="165" ht="9">
      <c r="A165" s="8"/>
    </row>
    <row r="166" ht="9">
      <c r="A166" s="8"/>
    </row>
    <row r="167" ht="9">
      <c r="A167" s="8"/>
    </row>
    <row r="168" ht="9">
      <c r="A168" s="8"/>
    </row>
    <row r="169" ht="9">
      <c r="A169" s="8"/>
    </row>
    <row r="170" ht="9">
      <c r="A170" s="8"/>
    </row>
    <row r="171" ht="9">
      <c r="A171" s="8"/>
    </row>
    <row r="172" ht="9">
      <c r="A172" s="8"/>
    </row>
    <row r="173" ht="9">
      <c r="A173" s="8"/>
    </row>
    <row r="174" ht="9">
      <c r="A174" s="8"/>
    </row>
    <row r="175" ht="9">
      <c r="A175" s="8"/>
    </row>
    <row r="176" ht="9">
      <c r="A176" s="8"/>
    </row>
    <row r="177" ht="9">
      <c r="A177" s="8"/>
    </row>
    <row r="178" ht="9">
      <c r="A178" s="8"/>
    </row>
    <row r="179" ht="9">
      <c r="A179" s="8"/>
    </row>
    <row r="180" ht="9">
      <c r="A180" s="8"/>
    </row>
    <row r="181" ht="9">
      <c r="A181" s="8"/>
    </row>
    <row r="182" ht="9">
      <c r="A182" s="8"/>
    </row>
    <row r="183" ht="9">
      <c r="A183" s="8"/>
    </row>
    <row r="184" ht="9">
      <c r="A184" s="8"/>
    </row>
    <row r="185" ht="9">
      <c r="A185" s="8"/>
    </row>
    <row r="186" ht="9">
      <c r="A186" s="8"/>
    </row>
  </sheetData>
  <sheetProtection/>
  <mergeCells count="2">
    <mergeCell ref="A4:I4"/>
    <mergeCell ref="A1:H1"/>
  </mergeCells>
  <printOptions/>
  <pageMargins left="0.35433070866141736" right="0" top="0.1968503937007874" bottom="0.1968503937007874" header="0.11811023622047245" footer="0.11811023622047245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74"/>
  <sheetViews>
    <sheetView view="pageBreakPreview" zoomScale="60" zoomScalePageLayoutView="0" workbookViewId="0" topLeftCell="A1">
      <selection activeCell="L26" sqref="L26"/>
    </sheetView>
  </sheetViews>
  <sheetFormatPr defaultColWidth="9.125" defaultRowHeight="12.75"/>
  <cols>
    <col min="1" max="1" width="25.125" style="11" customWidth="1"/>
    <col min="2" max="2" width="6.125" style="11" customWidth="1"/>
    <col min="3" max="4" width="9.625" style="11" customWidth="1"/>
    <col min="5" max="5" width="10.50390625" style="11" customWidth="1"/>
    <col min="6" max="10" width="9.625" style="11" customWidth="1"/>
    <col min="11" max="16384" width="9.125" style="11" customWidth="1"/>
  </cols>
  <sheetData>
    <row r="1" spans="1:10" ht="12.75" customHeight="1">
      <c r="A1" s="387"/>
      <c r="B1" s="387"/>
      <c r="C1" s="387"/>
      <c r="D1" s="387"/>
      <c r="E1" s="387"/>
      <c r="F1" s="387"/>
      <c r="G1" s="387"/>
      <c r="H1" s="387"/>
      <c r="I1" s="391" t="s">
        <v>117</v>
      </c>
      <c r="J1" s="391"/>
    </row>
    <row r="2" spans="1:10" ht="9" customHeight="1">
      <c r="A2" s="387"/>
      <c r="B2" s="387"/>
      <c r="C2" s="387"/>
      <c r="D2" s="387"/>
      <c r="E2" s="387"/>
      <c r="F2" s="387"/>
      <c r="G2" s="387"/>
      <c r="H2" s="387"/>
      <c r="I2" s="387"/>
      <c r="J2" s="387"/>
    </row>
    <row r="3" spans="1:10" ht="12" thickBot="1">
      <c r="A3" s="388"/>
      <c r="B3" s="388"/>
      <c r="C3" s="388"/>
      <c r="D3" s="388"/>
      <c r="E3" s="388"/>
      <c r="F3" s="388"/>
      <c r="G3" s="388"/>
      <c r="H3" s="388"/>
      <c r="I3" s="388"/>
      <c r="J3" s="57" t="s">
        <v>145</v>
      </c>
    </row>
    <row r="4" spans="1:10" ht="18.75" customHeight="1" thickBot="1">
      <c r="A4" s="394" t="s">
        <v>146</v>
      </c>
      <c r="B4" s="395"/>
      <c r="C4" s="395"/>
      <c r="D4" s="395"/>
      <c r="E4" s="395"/>
      <c r="F4" s="395"/>
      <c r="G4" s="395"/>
      <c r="H4" s="395"/>
      <c r="I4" s="395"/>
      <c r="J4" s="396"/>
    </row>
    <row r="5" spans="1:10" ht="32.25" customHeight="1">
      <c r="A5" s="392"/>
      <c r="B5" s="398" t="s">
        <v>2</v>
      </c>
      <c r="C5" s="385" t="s">
        <v>147</v>
      </c>
      <c r="D5" s="385" t="s">
        <v>155</v>
      </c>
      <c r="E5" s="385" t="s">
        <v>148</v>
      </c>
      <c r="F5" s="385" t="s">
        <v>156</v>
      </c>
      <c r="G5" s="385" t="s">
        <v>149</v>
      </c>
      <c r="H5" s="385"/>
      <c r="I5" s="385"/>
      <c r="J5" s="397"/>
    </row>
    <row r="6" spans="1:10" ht="49.5" customHeight="1" thickBot="1">
      <c r="A6" s="393"/>
      <c r="B6" s="399"/>
      <c r="C6" s="386"/>
      <c r="D6" s="386"/>
      <c r="E6" s="386"/>
      <c r="F6" s="386"/>
      <c r="G6" s="69" t="s">
        <v>153</v>
      </c>
      <c r="H6" s="69" t="s">
        <v>121</v>
      </c>
      <c r="I6" s="69" t="s">
        <v>122</v>
      </c>
      <c r="J6" s="70" t="s">
        <v>154</v>
      </c>
    </row>
    <row r="7" spans="1:10" s="13" customFormat="1" ht="12">
      <c r="A7" s="61" t="s">
        <v>150</v>
      </c>
      <c r="B7" s="66"/>
      <c r="C7" s="67"/>
      <c r="D7" s="67"/>
      <c r="E7" s="67"/>
      <c r="F7" s="67"/>
      <c r="G7" s="67"/>
      <c r="H7" s="67"/>
      <c r="I7" s="67"/>
      <c r="J7" s="68"/>
    </row>
    <row r="8" spans="1:11" s="56" customFormat="1" ht="24.75" customHeight="1">
      <c r="A8" s="62" t="s">
        <v>273</v>
      </c>
      <c r="B8" s="58" t="s">
        <v>25</v>
      </c>
      <c r="C8" s="133"/>
      <c r="D8" s="133">
        <v>0</v>
      </c>
      <c r="E8" s="133"/>
      <c r="F8" s="134">
        <f aca="true" t="shared" si="0" ref="F8:F41">SUM(G8:J8)</f>
        <v>0</v>
      </c>
      <c r="G8" s="133"/>
      <c r="H8" s="133"/>
      <c r="I8" s="133"/>
      <c r="J8" s="135"/>
      <c r="K8" s="55"/>
    </row>
    <row r="9" spans="1:11" s="13" customFormat="1" ht="24">
      <c r="A9" s="63" t="s">
        <v>293</v>
      </c>
      <c r="B9" s="59" t="s">
        <v>26</v>
      </c>
      <c r="C9" s="133"/>
      <c r="D9" s="133"/>
      <c r="E9" s="133"/>
      <c r="F9" s="136">
        <f t="shared" si="0"/>
        <v>0</v>
      </c>
      <c r="G9" s="133"/>
      <c r="H9" s="133"/>
      <c r="I9" s="133"/>
      <c r="J9" s="135"/>
      <c r="K9" s="20"/>
    </row>
    <row r="10" spans="1:11" s="13" customFormat="1" ht="12">
      <c r="A10" s="63" t="s">
        <v>157</v>
      </c>
      <c r="B10" s="59" t="s">
        <v>27</v>
      </c>
      <c r="C10" s="133"/>
      <c r="D10" s="133"/>
      <c r="E10" s="133"/>
      <c r="F10" s="136">
        <f t="shared" si="0"/>
        <v>0</v>
      </c>
      <c r="G10" s="133"/>
      <c r="H10" s="133"/>
      <c r="I10" s="133"/>
      <c r="J10" s="135"/>
      <c r="K10" s="20"/>
    </row>
    <row r="11" spans="1:11" s="13" customFormat="1" ht="24" customHeight="1">
      <c r="A11" s="63" t="s">
        <v>158</v>
      </c>
      <c r="B11" s="59" t="s">
        <v>28</v>
      </c>
      <c r="C11" s="133"/>
      <c r="D11" s="133"/>
      <c r="E11" s="133"/>
      <c r="F11" s="136">
        <f t="shared" si="0"/>
        <v>0</v>
      </c>
      <c r="G11" s="133"/>
      <c r="H11" s="133"/>
      <c r="I11" s="133"/>
      <c r="J11" s="135"/>
      <c r="K11" s="20"/>
    </row>
    <row r="12" spans="1:11" s="13" customFormat="1" ht="12">
      <c r="A12" s="63" t="s">
        <v>159</v>
      </c>
      <c r="B12" s="59" t="s">
        <v>52</v>
      </c>
      <c r="C12" s="133"/>
      <c r="D12" s="133"/>
      <c r="E12" s="133"/>
      <c r="F12" s="136">
        <f t="shared" si="0"/>
        <v>0</v>
      </c>
      <c r="G12" s="133"/>
      <c r="H12" s="133"/>
      <c r="I12" s="133"/>
      <c r="J12" s="135"/>
      <c r="K12" s="20"/>
    </row>
    <row r="13" spans="1:11" s="13" customFormat="1" ht="24">
      <c r="A13" s="63" t="s">
        <v>160</v>
      </c>
      <c r="B13" s="59" t="s">
        <v>53</v>
      </c>
      <c r="C13" s="137"/>
      <c r="D13" s="137"/>
      <c r="E13" s="137"/>
      <c r="F13" s="136">
        <f t="shared" si="0"/>
        <v>0</v>
      </c>
      <c r="G13" s="137"/>
      <c r="H13" s="137"/>
      <c r="I13" s="137"/>
      <c r="J13" s="138"/>
      <c r="K13" s="20"/>
    </row>
    <row r="14" spans="1:11" s="56" customFormat="1" ht="24.75" customHeight="1">
      <c r="A14" s="64" t="s">
        <v>274</v>
      </c>
      <c r="B14" s="58" t="s">
        <v>54</v>
      </c>
      <c r="C14" s="133">
        <f>SUM(C15:C18)</f>
        <v>0</v>
      </c>
      <c r="D14" s="133">
        <f>SUM(D15:D18)</f>
        <v>0</v>
      </c>
      <c r="E14" s="133">
        <f>SUM(E15:E18)</f>
        <v>0</v>
      </c>
      <c r="F14" s="134">
        <f t="shared" si="0"/>
        <v>0</v>
      </c>
      <c r="G14" s="133">
        <f>SUM(G15:G18)</f>
        <v>0</v>
      </c>
      <c r="H14" s="133">
        <f>SUM(H15:H18)</f>
        <v>0</v>
      </c>
      <c r="I14" s="133">
        <f>SUM(I15:I18)</f>
        <v>0</v>
      </c>
      <c r="J14" s="135">
        <f>SUM(J15:J18)</f>
        <v>0</v>
      </c>
      <c r="K14" s="55"/>
    </row>
    <row r="15" spans="1:11" s="13" customFormat="1" ht="24">
      <c r="A15" s="63" t="s">
        <v>161</v>
      </c>
      <c r="B15" s="59" t="s">
        <v>55</v>
      </c>
      <c r="C15" s="137"/>
      <c r="D15" s="137"/>
      <c r="E15" s="137"/>
      <c r="F15" s="136">
        <f t="shared" si="0"/>
        <v>0</v>
      </c>
      <c r="G15" s="137"/>
      <c r="H15" s="137"/>
      <c r="I15" s="137"/>
      <c r="J15" s="138"/>
      <c r="K15" s="20"/>
    </row>
    <row r="16" spans="1:11" s="13" customFormat="1" ht="24">
      <c r="A16" s="63" t="s">
        <v>162</v>
      </c>
      <c r="B16" s="59" t="s">
        <v>56</v>
      </c>
      <c r="C16" s="137"/>
      <c r="D16" s="137"/>
      <c r="E16" s="137"/>
      <c r="F16" s="136">
        <f t="shared" si="0"/>
        <v>0</v>
      </c>
      <c r="G16" s="137"/>
      <c r="H16" s="137"/>
      <c r="I16" s="137"/>
      <c r="J16" s="138"/>
      <c r="K16" s="20"/>
    </row>
    <row r="17" spans="1:11" s="13" customFormat="1" ht="24" customHeight="1">
      <c r="A17" s="63" t="s">
        <v>275</v>
      </c>
      <c r="B17" s="59" t="s">
        <v>10</v>
      </c>
      <c r="C17" s="133"/>
      <c r="D17" s="133"/>
      <c r="E17" s="133"/>
      <c r="F17" s="136">
        <f t="shared" si="0"/>
        <v>0</v>
      </c>
      <c r="G17" s="133"/>
      <c r="H17" s="133"/>
      <c r="I17" s="133"/>
      <c r="J17" s="135"/>
      <c r="K17" s="20"/>
    </row>
    <row r="18" spans="1:11" s="13" customFormat="1" ht="24">
      <c r="A18" s="63" t="s">
        <v>160</v>
      </c>
      <c r="B18" s="59" t="s">
        <v>32</v>
      </c>
      <c r="C18" s="137"/>
      <c r="D18" s="137"/>
      <c r="E18" s="137"/>
      <c r="F18" s="136">
        <f t="shared" si="0"/>
        <v>0</v>
      </c>
      <c r="G18" s="137"/>
      <c r="H18" s="137"/>
      <c r="I18" s="137"/>
      <c r="J18" s="138"/>
      <c r="K18" s="20"/>
    </row>
    <row r="19" spans="1:11" s="56" customFormat="1" ht="24.75" customHeight="1">
      <c r="A19" s="64" t="s">
        <v>276</v>
      </c>
      <c r="B19" s="58" t="s">
        <v>33</v>
      </c>
      <c r="C19" s="133">
        <f>C21+C22</f>
        <v>67421</v>
      </c>
      <c r="D19" s="133">
        <f>D21+D22</f>
        <v>13530</v>
      </c>
      <c r="E19" s="133">
        <f>SUM(E20:E22)</f>
        <v>0</v>
      </c>
      <c r="F19" s="134">
        <f t="shared" si="0"/>
        <v>43858</v>
      </c>
      <c r="G19" s="133">
        <f>SUM(G20:G22)</f>
        <v>6970</v>
      </c>
      <c r="H19" s="133">
        <f>SUM(H20:H22)</f>
        <v>12489</v>
      </c>
      <c r="I19" s="133">
        <f>SUM(I20:I22)</f>
        <v>13140.4</v>
      </c>
      <c r="J19" s="135">
        <f>SUM(J20:J22)</f>
        <v>11258.599999999999</v>
      </c>
      <c r="K19" s="55"/>
    </row>
    <row r="20" spans="1:11" s="13" customFormat="1" ht="24">
      <c r="A20" s="63" t="s">
        <v>163</v>
      </c>
      <c r="B20" s="59" t="s">
        <v>34</v>
      </c>
      <c r="C20" s="133"/>
      <c r="D20" s="133"/>
      <c r="E20" s="133"/>
      <c r="F20" s="136">
        <f t="shared" si="0"/>
        <v>0</v>
      </c>
      <c r="G20" s="133"/>
      <c r="H20" s="133"/>
      <c r="I20" s="133"/>
      <c r="J20" s="135"/>
      <c r="K20" s="20"/>
    </row>
    <row r="21" spans="1:11" s="13" customFormat="1" ht="24">
      <c r="A21" s="148" t="s">
        <v>50</v>
      </c>
      <c r="B21" s="59"/>
      <c r="C21" s="133">
        <v>67048</v>
      </c>
      <c r="D21" s="133">
        <v>13442</v>
      </c>
      <c r="E21" s="133"/>
      <c r="F21" s="150">
        <f>G21+H21+I21+J21</f>
        <v>43650.5</v>
      </c>
      <c r="G21" s="133">
        <v>6922.1</v>
      </c>
      <c r="H21" s="133">
        <v>12418.8</v>
      </c>
      <c r="I21" s="133">
        <v>13083.3</v>
      </c>
      <c r="J21" s="135">
        <v>11226.3</v>
      </c>
      <c r="K21" s="20"/>
    </row>
    <row r="22" spans="1:11" s="13" customFormat="1" ht="24">
      <c r="A22" s="63" t="s">
        <v>368</v>
      </c>
      <c r="B22" s="59" t="s">
        <v>35</v>
      </c>
      <c r="C22" s="133">
        <v>373</v>
      </c>
      <c r="D22" s="133">
        <v>88</v>
      </c>
      <c r="E22" s="133"/>
      <c r="F22" s="150">
        <f t="shared" si="0"/>
        <v>207.5</v>
      </c>
      <c r="G22" s="133">
        <v>47.9</v>
      </c>
      <c r="H22" s="133">
        <v>70.2</v>
      </c>
      <c r="I22" s="133">
        <v>57.1</v>
      </c>
      <c r="J22" s="135">
        <v>32.3</v>
      </c>
      <c r="K22" s="20"/>
    </row>
    <row r="23" spans="1:11" s="56" customFormat="1" ht="22.5">
      <c r="A23" s="64" t="s">
        <v>277</v>
      </c>
      <c r="B23" s="58" t="s">
        <v>36</v>
      </c>
      <c r="C23" s="151">
        <f>SUM(C24:C28)</f>
        <v>60109</v>
      </c>
      <c r="D23" s="151">
        <f>SUM(D24:D28)</f>
        <v>19494</v>
      </c>
      <c r="E23" s="133"/>
      <c r="F23" s="152">
        <f>SUM(G23:J23)</f>
        <v>42158.6</v>
      </c>
      <c r="G23" s="151">
        <f>SUM(G24:G28)</f>
        <v>8461.1</v>
      </c>
      <c r="H23" s="151">
        <f>SUM(H24:H28)</f>
        <v>10470.8</v>
      </c>
      <c r="I23" s="151">
        <f>SUM(I24:I28)</f>
        <v>12221.8</v>
      </c>
      <c r="J23" s="135">
        <f>SUM(J24:J28)</f>
        <v>11004.9</v>
      </c>
      <c r="K23" s="55"/>
    </row>
    <row r="24" spans="1:11" s="13" customFormat="1" ht="24">
      <c r="A24" s="63" t="s">
        <v>164</v>
      </c>
      <c r="B24" s="59" t="s">
        <v>39</v>
      </c>
      <c r="C24" s="133">
        <v>25441</v>
      </c>
      <c r="D24" s="133">
        <v>5947.2</v>
      </c>
      <c r="E24" s="133"/>
      <c r="F24" s="136">
        <f>G24+H24+I24+J24</f>
        <v>19946.6</v>
      </c>
      <c r="G24" s="133">
        <v>3525.9</v>
      </c>
      <c r="H24" s="133">
        <v>4437.6</v>
      </c>
      <c r="I24" s="133">
        <v>6560.4</v>
      </c>
      <c r="J24" s="135">
        <v>5422.7</v>
      </c>
      <c r="K24" s="20"/>
    </row>
    <row r="25" spans="1:11" s="13" customFormat="1" ht="12.75" customHeight="1">
      <c r="A25" s="154" t="s">
        <v>165</v>
      </c>
      <c r="B25" s="59" t="s">
        <v>60</v>
      </c>
      <c r="C25" s="151">
        <v>18977</v>
      </c>
      <c r="D25" s="133">
        <v>5117</v>
      </c>
      <c r="E25" s="133"/>
      <c r="F25" s="150">
        <f t="shared" si="0"/>
        <v>17420.5</v>
      </c>
      <c r="G25" s="133">
        <v>3730.5</v>
      </c>
      <c r="H25" s="133">
        <v>4460.7</v>
      </c>
      <c r="I25" s="133">
        <v>4527.2</v>
      </c>
      <c r="J25" s="135">
        <v>4702.1</v>
      </c>
      <c r="K25" s="20"/>
    </row>
    <row r="26" spans="1:11" s="13" customFormat="1" ht="24" customHeight="1">
      <c r="A26" s="154" t="s">
        <v>367</v>
      </c>
      <c r="B26" s="59" t="s">
        <v>61</v>
      </c>
      <c r="C26" s="151">
        <v>1316</v>
      </c>
      <c r="D26" s="133">
        <v>2997.7</v>
      </c>
      <c r="E26" s="133"/>
      <c r="F26" s="150">
        <f t="shared" si="0"/>
        <v>1279.5</v>
      </c>
      <c r="G26" s="133">
        <v>217</v>
      </c>
      <c r="H26" s="133">
        <v>441.5</v>
      </c>
      <c r="I26" s="133">
        <v>275.4</v>
      </c>
      <c r="J26" s="135">
        <v>345.6</v>
      </c>
      <c r="K26" s="20"/>
    </row>
    <row r="27" spans="1:11" s="13" customFormat="1" ht="24">
      <c r="A27" s="154" t="s">
        <v>166</v>
      </c>
      <c r="B27" s="59" t="s">
        <v>62</v>
      </c>
      <c r="C27" s="153">
        <v>4206</v>
      </c>
      <c r="D27" s="137">
        <v>1757.6</v>
      </c>
      <c r="E27" s="137"/>
      <c r="F27" s="150">
        <f t="shared" si="0"/>
        <v>2735.3</v>
      </c>
      <c r="G27" s="137">
        <v>820.7</v>
      </c>
      <c r="H27" s="137">
        <v>981.4</v>
      </c>
      <c r="I27" s="137">
        <v>608.2</v>
      </c>
      <c r="J27" s="138">
        <v>325</v>
      </c>
      <c r="K27" s="20"/>
    </row>
    <row r="28" spans="1:11" s="13" customFormat="1" ht="14.25" customHeight="1">
      <c r="A28" s="63" t="s">
        <v>167</v>
      </c>
      <c r="B28" s="59" t="s">
        <v>11</v>
      </c>
      <c r="C28" s="133">
        <v>10169</v>
      </c>
      <c r="D28" s="133">
        <v>3674.5</v>
      </c>
      <c r="E28" s="133"/>
      <c r="F28" s="150">
        <f t="shared" si="0"/>
        <v>776.7</v>
      </c>
      <c r="G28" s="133">
        <v>167</v>
      </c>
      <c r="H28" s="133">
        <v>149.6</v>
      </c>
      <c r="I28" s="133">
        <v>250.6</v>
      </c>
      <c r="J28" s="135">
        <v>209.5</v>
      </c>
      <c r="K28" s="20"/>
    </row>
    <row r="29" spans="1:11" s="56" customFormat="1" ht="24.75" customHeight="1">
      <c r="A29" s="64" t="s">
        <v>278</v>
      </c>
      <c r="B29" s="58" t="s">
        <v>15</v>
      </c>
      <c r="C29" s="133">
        <f>SUM(C30:C34)</f>
        <v>0</v>
      </c>
      <c r="D29" s="133">
        <f>SUM(D30:D34)</f>
        <v>0</v>
      </c>
      <c r="E29" s="133">
        <f>SUM(E30:E34)</f>
        <v>0</v>
      </c>
      <c r="F29" s="134">
        <f t="shared" si="0"/>
        <v>0</v>
      </c>
      <c r="G29" s="133">
        <f>SUM(G30:G34)</f>
        <v>0</v>
      </c>
      <c r="H29" s="133">
        <f>SUM(H30:H34)</f>
        <v>0</v>
      </c>
      <c r="I29" s="133">
        <f>SUM(I30:I34)</f>
        <v>0</v>
      </c>
      <c r="J29" s="135">
        <f>SUM(J30:J34)</f>
        <v>0</v>
      </c>
      <c r="K29" s="55"/>
    </row>
    <row r="30" spans="1:11" s="13" customFormat="1" ht="16.5" customHeight="1">
      <c r="A30" s="63" t="s">
        <v>168</v>
      </c>
      <c r="B30" s="59" t="s">
        <v>16</v>
      </c>
      <c r="C30" s="133"/>
      <c r="D30" s="133"/>
      <c r="E30" s="133"/>
      <c r="F30" s="136">
        <f t="shared" si="0"/>
        <v>0</v>
      </c>
      <c r="G30" s="133"/>
      <c r="H30" s="133"/>
      <c r="I30" s="133"/>
      <c r="J30" s="135"/>
      <c r="K30" s="20"/>
    </row>
    <row r="31" spans="1:11" s="13" customFormat="1" ht="12">
      <c r="A31" s="63" t="s">
        <v>169</v>
      </c>
      <c r="B31" s="59" t="s">
        <v>17</v>
      </c>
      <c r="C31" s="133"/>
      <c r="D31" s="133"/>
      <c r="E31" s="133"/>
      <c r="F31" s="136">
        <f t="shared" si="0"/>
        <v>0</v>
      </c>
      <c r="G31" s="133"/>
      <c r="H31" s="133"/>
      <c r="I31" s="133"/>
      <c r="J31" s="135"/>
      <c r="K31" s="20"/>
    </row>
    <row r="32" spans="1:11" s="13" customFormat="1" ht="24">
      <c r="A32" s="63" t="s">
        <v>170</v>
      </c>
      <c r="B32" s="59" t="s">
        <v>18</v>
      </c>
      <c r="C32" s="133"/>
      <c r="D32" s="133"/>
      <c r="E32" s="133"/>
      <c r="F32" s="136">
        <f t="shared" si="0"/>
        <v>0</v>
      </c>
      <c r="G32" s="133"/>
      <c r="H32" s="133"/>
      <c r="I32" s="133"/>
      <c r="J32" s="135"/>
      <c r="K32" s="20"/>
    </row>
    <row r="33" spans="1:11" s="13" customFormat="1" ht="12">
      <c r="A33" s="63" t="s">
        <v>279</v>
      </c>
      <c r="B33" s="59" t="s">
        <v>19</v>
      </c>
      <c r="C33" s="133"/>
      <c r="D33" s="133"/>
      <c r="E33" s="133"/>
      <c r="F33" s="136">
        <f t="shared" si="0"/>
        <v>0</v>
      </c>
      <c r="G33" s="133"/>
      <c r="H33" s="133"/>
      <c r="I33" s="133"/>
      <c r="J33" s="135"/>
      <c r="K33" s="20"/>
    </row>
    <row r="34" spans="1:11" s="13" customFormat="1" ht="12">
      <c r="A34" s="63" t="s">
        <v>167</v>
      </c>
      <c r="B34" s="59" t="s">
        <v>20</v>
      </c>
      <c r="C34" s="133"/>
      <c r="D34" s="133"/>
      <c r="E34" s="133"/>
      <c r="F34" s="136">
        <f t="shared" si="0"/>
        <v>0</v>
      </c>
      <c r="G34" s="133"/>
      <c r="H34" s="133"/>
      <c r="I34" s="133"/>
      <c r="J34" s="135"/>
      <c r="K34" s="20"/>
    </row>
    <row r="35" spans="1:11" s="56" customFormat="1" ht="24.75" customHeight="1">
      <c r="A35" s="64" t="s">
        <v>280</v>
      </c>
      <c r="B35" s="58" t="s">
        <v>21</v>
      </c>
      <c r="C35" s="133">
        <f>SUM(C36:C37)</f>
        <v>0</v>
      </c>
      <c r="D35" s="133">
        <f>SUM(D36:D37)</f>
        <v>0</v>
      </c>
      <c r="E35" s="133">
        <f>SUM(E36:E37)</f>
        <v>0</v>
      </c>
      <c r="F35" s="134">
        <f t="shared" si="0"/>
        <v>0</v>
      </c>
      <c r="G35" s="133">
        <f>SUM(G36:G37)</f>
        <v>0</v>
      </c>
      <c r="H35" s="133">
        <f>SUM(H36:H37)</f>
        <v>0</v>
      </c>
      <c r="I35" s="133">
        <f>SUM(I36:I37)</f>
        <v>0</v>
      </c>
      <c r="J35" s="135">
        <f>SUM(J36:J37)</f>
        <v>0</v>
      </c>
      <c r="K35" s="55"/>
    </row>
    <row r="36" spans="1:11" s="13" customFormat="1" ht="12">
      <c r="A36" s="63" t="s">
        <v>171</v>
      </c>
      <c r="B36" s="59" t="s">
        <v>22</v>
      </c>
      <c r="C36" s="133"/>
      <c r="D36" s="133"/>
      <c r="E36" s="133"/>
      <c r="F36" s="136">
        <f t="shared" si="0"/>
        <v>0</v>
      </c>
      <c r="G36" s="133"/>
      <c r="H36" s="133"/>
      <c r="I36" s="133"/>
      <c r="J36" s="135"/>
      <c r="K36" s="20"/>
    </row>
    <row r="37" spans="1:11" s="13" customFormat="1" ht="24" customHeight="1">
      <c r="A37" s="63" t="s">
        <v>281</v>
      </c>
      <c r="B37" s="59" t="s">
        <v>23</v>
      </c>
      <c r="C37" s="133"/>
      <c r="D37" s="133"/>
      <c r="E37" s="133"/>
      <c r="F37" s="136">
        <f t="shared" si="0"/>
        <v>0</v>
      </c>
      <c r="G37" s="133"/>
      <c r="H37" s="133"/>
      <c r="I37" s="133"/>
      <c r="J37" s="135"/>
      <c r="K37" s="20"/>
    </row>
    <row r="38" spans="1:11" s="56" customFormat="1" ht="12">
      <c r="A38" s="62" t="s">
        <v>172</v>
      </c>
      <c r="B38" s="389"/>
      <c r="C38" s="389"/>
      <c r="D38" s="389"/>
      <c r="E38" s="389"/>
      <c r="F38" s="389"/>
      <c r="G38" s="389"/>
      <c r="H38" s="389"/>
      <c r="I38" s="389"/>
      <c r="J38" s="390"/>
      <c r="K38" s="55"/>
    </row>
    <row r="39" spans="1:10" s="55" customFormat="1" ht="12">
      <c r="A39" s="62" t="s">
        <v>173</v>
      </c>
      <c r="B39" s="58" t="s">
        <v>12</v>
      </c>
      <c r="C39" s="133">
        <v>2349</v>
      </c>
      <c r="D39" s="133">
        <f>C40</f>
        <v>9661</v>
      </c>
      <c r="E39" s="133">
        <f>D40</f>
        <v>3697</v>
      </c>
      <c r="F39" s="134">
        <f>E40</f>
        <v>3697</v>
      </c>
      <c r="G39" s="133">
        <f>E40</f>
        <v>3697</v>
      </c>
      <c r="H39" s="133">
        <f>G40</f>
        <v>2205.8999999999996</v>
      </c>
      <c r="I39" s="133">
        <f>H40</f>
        <v>4224.1</v>
      </c>
      <c r="J39" s="135">
        <f>I40</f>
        <v>5142.700000000001</v>
      </c>
    </row>
    <row r="40" spans="1:10" s="55" customFormat="1" ht="12">
      <c r="A40" s="62" t="s">
        <v>282</v>
      </c>
      <c r="B40" s="58" t="s">
        <v>79</v>
      </c>
      <c r="C40" s="133">
        <f>(C39+C8+C14+C19)-(C23+C29+C35)</f>
        <v>9661</v>
      </c>
      <c r="D40" s="133">
        <f>(D39+D8+D14+D19)-(D23+D29+D35)</f>
        <v>3697</v>
      </c>
      <c r="E40" s="133">
        <f>(E39+E8+E14+E19)-(E23+E29+E35)</f>
        <v>3697</v>
      </c>
      <c r="F40" s="134">
        <f>J40</f>
        <v>5396.4</v>
      </c>
      <c r="G40" s="133">
        <f>(G39+G8+G14+G19)-(G23+G29+G35)</f>
        <v>2205.8999999999996</v>
      </c>
      <c r="H40" s="133">
        <f>(H39+H8+H14+H19)-(H23+H29+H35)</f>
        <v>4224.1</v>
      </c>
      <c r="I40" s="133">
        <f>(I39+I8+I14+I19)-(I23+I29+I35)</f>
        <v>5142.700000000001</v>
      </c>
      <c r="J40" s="135">
        <f>(J39+J8+J14+J19)-(J23+J29+J35)</f>
        <v>5396.4</v>
      </c>
    </row>
    <row r="41" spans="1:11" s="56" customFormat="1" ht="14.25" customHeight="1" thickBot="1">
      <c r="A41" s="65" t="s">
        <v>174</v>
      </c>
      <c r="B41" s="60" t="s">
        <v>80</v>
      </c>
      <c r="C41" s="139">
        <f>C40-C39</f>
        <v>7312</v>
      </c>
      <c r="D41" s="139">
        <f>D40-D39</f>
        <v>-5964</v>
      </c>
      <c r="E41" s="139">
        <f>E40-E39</f>
        <v>0</v>
      </c>
      <c r="F41" s="140">
        <f t="shared" si="0"/>
        <v>1699.3999999999996</v>
      </c>
      <c r="G41" s="139">
        <f>G40-G39</f>
        <v>-1491.1000000000004</v>
      </c>
      <c r="H41" s="139">
        <f>H40-H39</f>
        <v>2018.2000000000007</v>
      </c>
      <c r="I41" s="139">
        <f>I40-I39</f>
        <v>918.6000000000004</v>
      </c>
      <c r="J41" s="141">
        <f>J40-J39</f>
        <v>253.6999999999989</v>
      </c>
      <c r="K41" s="55"/>
    </row>
    <row r="42" spans="1:11" ht="9">
      <c r="A42" s="16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9">
      <c r="A43" s="16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9">
      <c r="A44" s="16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9">
      <c r="A45" s="16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9">
      <c r="A46" s="17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9">
      <c r="A47" s="18" t="s">
        <v>151</v>
      </c>
      <c r="B47" s="15"/>
      <c r="C47" s="15"/>
      <c r="D47" s="15"/>
      <c r="E47" s="15"/>
      <c r="F47" s="15"/>
      <c r="G47" s="15" t="s">
        <v>374</v>
      </c>
      <c r="H47" s="15"/>
      <c r="I47" s="15"/>
      <c r="J47" s="15"/>
      <c r="K47" s="15"/>
    </row>
    <row r="48" spans="1:11" ht="9">
      <c r="A48" s="19" t="s">
        <v>152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9">
      <c r="A49" s="15" t="s">
        <v>378</v>
      </c>
      <c r="B49" s="15"/>
      <c r="C49" s="15"/>
      <c r="D49" s="15"/>
      <c r="E49" s="15"/>
      <c r="F49" s="15"/>
      <c r="G49" s="15" t="s">
        <v>377</v>
      </c>
      <c r="H49" s="15"/>
      <c r="I49" s="15"/>
      <c r="J49" s="15"/>
      <c r="K49" s="15"/>
    </row>
    <row r="50" spans="1:11" ht="9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9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9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9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9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9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9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9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9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9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9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9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9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9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9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9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9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9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9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9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9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9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9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9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9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9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9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9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9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9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9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9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9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9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9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9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9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9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9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9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9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9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9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9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9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9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9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9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9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9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9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9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9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9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9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9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9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9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9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9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9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9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9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9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9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9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9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9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9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9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9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9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9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9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9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9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9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9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9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9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9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9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9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9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9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9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9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9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9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9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9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9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9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9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9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9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9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9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9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9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9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9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9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9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9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9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9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9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9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9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9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9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9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9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9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9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9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9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9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9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9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9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9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9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ht="9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1:11" ht="9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1:11" ht="9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1:11" ht="9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1:11" ht="9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</row>
    <row r="179" spans="1:11" ht="9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</row>
    <row r="180" spans="1:11" ht="9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</row>
    <row r="181" spans="1:11" ht="9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</row>
    <row r="182" spans="1:11" ht="9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</row>
    <row r="183" spans="1:11" ht="9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</row>
    <row r="184" spans="1:11" ht="9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</row>
    <row r="185" spans="1:11" ht="9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</row>
    <row r="186" spans="1:11" ht="9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</row>
    <row r="187" spans="1:11" ht="9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</row>
    <row r="188" spans="1:11" ht="9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</row>
    <row r="189" spans="1:11" ht="9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</row>
    <row r="190" spans="1:11" ht="9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</row>
    <row r="191" spans="1:11" ht="9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</row>
    <row r="192" spans="1:11" ht="9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</row>
    <row r="193" spans="1:11" ht="9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</row>
    <row r="194" spans="1:11" ht="9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</row>
    <row r="195" spans="1:11" ht="9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</row>
    <row r="196" spans="1:11" ht="9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</row>
    <row r="197" spans="1:11" ht="9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</row>
    <row r="198" spans="1:11" ht="9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</row>
    <row r="199" spans="1:11" ht="9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</row>
    <row r="200" spans="1:11" ht="9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1:11" ht="9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</row>
    <row r="202" spans="1:11" ht="9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</row>
    <row r="203" spans="1:11" ht="9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</row>
    <row r="204" spans="1:11" ht="9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</row>
    <row r="205" spans="1:11" ht="9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</row>
    <row r="206" spans="1:11" ht="9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</row>
    <row r="207" spans="1:11" ht="9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</row>
    <row r="208" spans="1:11" ht="9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</row>
    <row r="209" spans="1:11" ht="9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</row>
    <row r="210" spans="1:11" ht="9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</row>
    <row r="211" spans="1:11" ht="9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</row>
    <row r="212" spans="1:11" ht="9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</row>
    <row r="213" spans="1:11" ht="9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</row>
    <row r="214" spans="1:11" ht="9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</row>
    <row r="215" spans="1:11" ht="9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</row>
    <row r="216" spans="1:11" ht="9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</row>
    <row r="217" spans="1:11" ht="9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</row>
    <row r="218" spans="1:11" ht="9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</row>
    <row r="219" spans="1:11" ht="9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</row>
    <row r="220" spans="1:11" ht="9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</row>
    <row r="221" spans="1:11" ht="9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</row>
    <row r="222" spans="1:11" ht="9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</row>
    <row r="223" spans="1:11" ht="9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</row>
    <row r="224" spans="1:11" ht="9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</row>
    <row r="225" spans="1:11" ht="9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</row>
    <row r="226" spans="1:11" ht="9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</row>
    <row r="227" spans="1:11" ht="9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</row>
    <row r="228" spans="1:11" ht="9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</row>
    <row r="229" spans="1:11" ht="9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</row>
    <row r="230" spans="1:11" ht="9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</row>
    <row r="231" spans="1:11" ht="9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</row>
    <row r="232" spans="1:11" ht="9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</row>
    <row r="233" spans="1:11" ht="9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</row>
    <row r="234" spans="1:11" ht="9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</row>
    <row r="235" spans="1:11" ht="9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</row>
    <row r="236" spans="1:11" ht="9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</row>
    <row r="237" spans="1:11" ht="9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</row>
    <row r="238" spans="1:11" ht="9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</row>
    <row r="239" spans="1:11" ht="9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</row>
    <row r="240" spans="1:11" ht="9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</row>
    <row r="241" spans="1:11" ht="9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</row>
    <row r="242" spans="1:11" ht="9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</row>
    <row r="243" spans="1:11" ht="9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</row>
    <row r="244" spans="1:11" ht="9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</row>
    <row r="245" spans="1:11" ht="9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</row>
    <row r="246" spans="1:11" ht="9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</row>
    <row r="247" spans="1:11" ht="9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</row>
    <row r="248" spans="1:11" ht="9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</row>
    <row r="249" spans="1:11" ht="9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</row>
    <row r="250" spans="1:11" ht="9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</row>
    <row r="251" spans="1:11" ht="9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</row>
    <row r="252" spans="1:11" ht="9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</row>
    <row r="253" spans="1:11" ht="9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</row>
    <row r="254" spans="1:11" ht="9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</row>
    <row r="255" spans="1:11" ht="9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</row>
    <row r="256" spans="1:11" ht="9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</row>
    <row r="257" spans="1:11" ht="9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</row>
    <row r="258" spans="1:11" ht="9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</row>
    <row r="259" spans="1:11" ht="9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</row>
    <row r="260" spans="1:11" ht="9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</row>
    <row r="261" spans="1:11" ht="9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</row>
    <row r="262" spans="1:11" ht="9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</row>
    <row r="263" spans="1:11" ht="9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</row>
    <row r="264" spans="1:11" ht="9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</row>
    <row r="265" spans="1:11" ht="9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</row>
    <row r="266" spans="1:11" ht="9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</row>
    <row r="267" spans="1:11" ht="9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</row>
    <row r="268" spans="1:11" ht="9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</row>
    <row r="269" spans="1:11" ht="9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</row>
    <row r="270" spans="1:11" ht="9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</row>
    <row r="271" spans="1:11" ht="9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</row>
    <row r="272" spans="1:11" ht="9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</row>
    <row r="273" spans="1:11" ht="9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</row>
    <row r="274" spans="1:11" ht="9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1" ht="9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</row>
    <row r="276" spans="1:11" ht="9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</row>
    <row r="277" spans="1:11" ht="9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</row>
    <row r="278" spans="1:11" ht="9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79" spans="1:11" ht="9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</row>
    <row r="280" spans="1:11" ht="9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</row>
    <row r="281" spans="1:11" ht="9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</row>
    <row r="282" spans="1:11" ht="9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</row>
    <row r="283" spans="1:11" ht="9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</row>
    <row r="284" spans="1:11" ht="9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</row>
    <row r="285" spans="1:11" ht="9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</row>
    <row r="286" spans="1:11" ht="9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</row>
    <row r="287" spans="1:11" ht="9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</row>
    <row r="288" spans="1:11" ht="9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</row>
    <row r="289" spans="1:11" ht="9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</row>
    <row r="290" spans="1:11" ht="9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</row>
    <row r="291" spans="1:11" ht="9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</row>
    <row r="292" spans="1:11" ht="9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</row>
    <row r="293" spans="1:11" ht="9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</row>
    <row r="294" spans="1:11" ht="9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</row>
    <row r="295" spans="1:11" ht="9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</row>
    <row r="296" spans="1:11" ht="9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</row>
    <row r="297" spans="1:11" ht="9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</row>
    <row r="298" spans="1:11" ht="9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</row>
    <row r="299" spans="1:11" ht="9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</row>
    <row r="300" spans="1:11" ht="9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</row>
    <row r="301" spans="1:11" ht="9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</row>
    <row r="302" spans="1:11" ht="9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</row>
    <row r="303" spans="1:11" ht="9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</row>
    <row r="304" spans="1:11" ht="9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</row>
    <row r="305" spans="1:11" ht="9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</row>
    <row r="306" spans="1:11" ht="9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</row>
    <row r="307" spans="1:11" ht="9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</row>
    <row r="308" spans="1:11" ht="9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</row>
    <row r="309" spans="1:11" ht="9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</row>
    <row r="310" spans="1:11" ht="9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</row>
    <row r="311" spans="1:11" ht="9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</row>
    <row r="312" spans="1:11" ht="9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</row>
    <row r="313" spans="1:11" ht="9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</row>
    <row r="314" spans="1:11" ht="9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</row>
    <row r="315" spans="1:11" ht="9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</row>
    <row r="316" spans="1:11" ht="9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</row>
    <row r="317" spans="1:11" ht="9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</row>
    <row r="318" spans="1:11" ht="9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</row>
    <row r="319" spans="1:11" ht="9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</row>
    <row r="320" spans="1:11" ht="9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</row>
    <row r="321" spans="1:11" ht="9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</row>
    <row r="322" spans="1:11" ht="9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</row>
    <row r="323" spans="1:11" ht="9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</row>
    <row r="324" spans="1:11" ht="9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</row>
    <row r="325" spans="1:11" ht="9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</row>
    <row r="326" spans="1:11" ht="9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</row>
    <row r="327" spans="1:11" ht="9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</row>
    <row r="328" spans="1:11" ht="9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</row>
    <row r="329" spans="1:11" ht="9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</row>
    <row r="330" spans="1:11" ht="9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</row>
    <row r="331" spans="1:11" ht="9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</row>
    <row r="332" spans="1:11" ht="9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</row>
    <row r="333" spans="1:11" ht="9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</row>
    <row r="334" spans="1:11" ht="9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</row>
    <row r="335" spans="1:11" ht="9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</row>
    <row r="336" spans="1:11" ht="9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</row>
    <row r="337" spans="1:11" ht="9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</row>
    <row r="338" spans="1:11" ht="9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</row>
    <row r="339" spans="1:11" ht="9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</row>
    <row r="340" spans="1:11" ht="9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</row>
    <row r="341" spans="1:11" ht="9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</row>
    <row r="342" spans="1:11" ht="9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</row>
    <row r="343" spans="1:11" ht="9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</row>
    <row r="344" spans="1:11" ht="9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</row>
    <row r="345" spans="1:11" ht="9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</row>
    <row r="346" spans="1:11" ht="9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</row>
    <row r="347" spans="1:11" ht="9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</row>
    <row r="348" spans="1:11" ht="9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</row>
    <row r="349" spans="1:11" ht="9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</row>
    <row r="350" spans="1:11" ht="9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</row>
    <row r="351" spans="1:11" ht="9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</row>
    <row r="352" spans="1:11" ht="9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</row>
    <row r="353" spans="1:11" ht="9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</row>
    <row r="354" spans="1:11" ht="9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</row>
    <row r="355" spans="1:11" ht="9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</row>
    <row r="356" spans="1:11" ht="9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</row>
    <row r="357" spans="1:11" ht="9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</row>
    <row r="358" spans="1:11" ht="9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</row>
    <row r="359" spans="1:11" ht="9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</row>
    <row r="360" spans="1:11" ht="9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</row>
    <row r="361" spans="1:11" ht="9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</row>
    <row r="362" spans="1:11" ht="9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</row>
    <row r="363" spans="1:11" ht="9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</row>
    <row r="364" spans="1:11" ht="9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</row>
    <row r="365" spans="1:11" ht="9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</row>
    <row r="366" spans="1:11" ht="9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</row>
    <row r="367" spans="1:11" ht="9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</row>
    <row r="368" spans="1:11" ht="9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</row>
    <row r="369" spans="1:11" ht="9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</row>
    <row r="370" spans="1:11" ht="9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</row>
    <row r="371" spans="1:11" ht="9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</row>
    <row r="372" spans="1:11" ht="9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</row>
    <row r="373" spans="1:11" ht="9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</row>
    <row r="374" spans="1:11" ht="9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</row>
    <row r="375" spans="1:11" ht="9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</row>
    <row r="376" spans="1:11" ht="9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</row>
    <row r="377" spans="1:11" ht="9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</row>
    <row r="378" spans="1:11" ht="9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</row>
    <row r="379" spans="1:11" ht="9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</row>
    <row r="380" spans="1:11" ht="9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</row>
    <row r="381" spans="1:11" ht="9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</row>
    <row r="382" spans="1:11" ht="9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</row>
    <row r="383" spans="1:11" ht="9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</row>
    <row r="384" spans="1:11" ht="9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</row>
    <row r="385" spans="1:11" ht="9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</row>
    <row r="386" spans="1:11" ht="9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</row>
    <row r="387" spans="1:11" ht="9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</row>
    <row r="388" spans="1:11" ht="9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</row>
    <row r="389" spans="1:11" ht="9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</row>
    <row r="390" spans="1:11" ht="9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</row>
    <row r="391" spans="1:11" ht="9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</row>
    <row r="392" spans="1:11" ht="9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</row>
    <row r="393" spans="1:11" ht="9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</row>
    <row r="394" spans="1:11" ht="9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</row>
    <row r="395" spans="1:11" ht="9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</row>
    <row r="396" spans="1:11" ht="9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</row>
    <row r="397" spans="1:11" ht="9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</row>
    <row r="398" spans="1:11" ht="9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</row>
    <row r="399" spans="1:11" ht="9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</row>
    <row r="400" spans="1:11" ht="9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</row>
    <row r="401" spans="1:11" ht="9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</row>
    <row r="402" spans="1:11" ht="9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</row>
    <row r="403" spans="1:11" ht="9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</row>
    <row r="404" spans="1:11" ht="9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</row>
    <row r="405" spans="1:11" ht="9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</row>
    <row r="406" spans="1:11" ht="9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</row>
    <row r="407" spans="1:11" ht="9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</row>
    <row r="408" spans="1:11" ht="9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</row>
    <row r="409" spans="1:11" ht="9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</row>
    <row r="410" spans="1:11" ht="9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</row>
    <row r="411" spans="1:11" ht="9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</row>
    <row r="412" spans="1:11" ht="9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</row>
    <row r="413" spans="1:11" ht="9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</row>
    <row r="414" spans="1:11" ht="9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</row>
    <row r="415" spans="1:11" ht="9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</row>
    <row r="416" spans="1:11" ht="9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</row>
    <row r="417" spans="1:11" ht="9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</row>
    <row r="418" spans="1:11" ht="9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</row>
    <row r="419" spans="1:11" ht="9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</row>
    <row r="420" spans="1:11" ht="9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</row>
    <row r="421" spans="1:11" ht="9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</row>
    <row r="422" spans="1:11" ht="9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</row>
    <row r="423" spans="1:11" ht="9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</row>
    <row r="424" spans="1:11" ht="9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</row>
    <row r="425" spans="1:11" ht="9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</row>
    <row r="426" spans="1:11" ht="9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</row>
    <row r="427" spans="1:11" ht="9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</row>
    <row r="428" spans="1:11" ht="9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</row>
    <row r="429" spans="1:11" ht="9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</row>
    <row r="430" spans="1:11" ht="9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</row>
    <row r="431" spans="1:11" ht="9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</row>
    <row r="432" spans="1:11" ht="9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</row>
    <row r="433" spans="1:11" ht="9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</row>
    <row r="434" spans="1:11" ht="9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</row>
    <row r="435" spans="1:11" ht="9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</row>
    <row r="436" spans="1:11" ht="9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</row>
    <row r="437" spans="1:11" ht="9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</row>
    <row r="438" spans="1:11" ht="9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</row>
    <row r="439" spans="1:11" ht="9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</row>
    <row r="440" spans="1:11" ht="9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</row>
    <row r="441" spans="1:11" ht="9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</row>
    <row r="442" spans="1:11" ht="9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</row>
    <row r="443" spans="1:11" ht="9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</row>
    <row r="444" spans="1:11" ht="9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</row>
    <row r="445" spans="1:11" ht="9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</row>
    <row r="446" spans="1:11" ht="9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</row>
    <row r="447" spans="1:11" ht="9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</row>
    <row r="448" spans="1:11" ht="9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</row>
    <row r="449" spans="1:11" ht="9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</row>
    <row r="450" spans="1:11" ht="9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</row>
    <row r="451" spans="1:11" ht="9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</row>
    <row r="452" spans="1:11" ht="9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</row>
    <row r="453" spans="1:11" ht="9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</row>
    <row r="454" spans="1:11" ht="9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</row>
    <row r="455" spans="1:11" ht="9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</row>
    <row r="456" spans="1:11" ht="9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</row>
    <row r="457" spans="1:11" ht="9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</row>
    <row r="458" spans="1:11" ht="9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</row>
    <row r="459" spans="1:11" ht="9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</row>
    <row r="460" spans="1:11" ht="9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</row>
    <row r="461" spans="1:11" ht="9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</row>
    <row r="462" spans="1:11" ht="9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</row>
    <row r="463" spans="1:11" ht="9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</row>
    <row r="464" spans="1:11" ht="9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</row>
    <row r="465" spans="1:11" ht="9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</row>
    <row r="466" spans="1:11" ht="9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</row>
    <row r="467" spans="1:11" ht="9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</row>
    <row r="468" spans="1:11" ht="9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</row>
    <row r="469" spans="1:11" ht="9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</row>
    <row r="470" spans="1:11" ht="9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</row>
    <row r="471" spans="1:11" ht="9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</row>
    <row r="472" spans="1:11" ht="9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</row>
    <row r="473" spans="1:11" ht="9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</row>
    <row r="474" spans="1:11" ht="9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</row>
    <row r="475" spans="1:11" ht="9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</row>
    <row r="476" spans="1:11" ht="9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</row>
    <row r="477" spans="1:11" ht="9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</row>
    <row r="478" spans="1:11" ht="9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</row>
    <row r="479" spans="1:11" ht="9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</row>
    <row r="480" spans="1:11" ht="9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</row>
    <row r="481" spans="1:11" ht="9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</row>
    <row r="482" spans="1:11" ht="9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</row>
    <row r="483" spans="1:11" ht="9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</row>
    <row r="484" spans="1:11" ht="9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</row>
    <row r="485" spans="1:11" ht="9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</row>
    <row r="486" spans="1:11" ht="9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</row>
    <row r="487" spans="1:11" ht="9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</row>
    <row r="488" spans="1:11" ht="9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</row>
    <row r="489" spans="1:11" ht="9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</row>
    <row r="490" spans="1:11" ht="9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</row>
    <row r="491" spans="1:11" ht="9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</row>
    <row r="492" spans="1:11" ht="9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</row>
    <row r="493" spans="1:11" ht="9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</row>
    <row r="494" spans="1:11" ht="9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</row>
    <row r="495" spans="1:11" ht="9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</row>
    <row r="496" spans="1:11" ht="9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</row>
    <row r="497" spans="1:11" ht="9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</row>
    <row r="498" spans="1:11" ht="9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</row>
    <row r="499" spans="1:11" ht="9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</row>
    <row r="500" spans="1:11" ht="9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</row>
    <row r="501" spans="1:11" ht="9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</row>
    <row r="502" spans="1:11" ht="9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</row>
    <row r="503" spans="1:11" ht="9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</row>
    <row r="504" spans="1:11" ht="9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</row>
    <row r="505" spans="1:11" ht="9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</row>
    <row r="506" spans="1:11" ht="9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</row>
    <row r="507" spans="1:11" ht="9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</row>
    <row r="508" spans="1:11" ht="9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</row>
    <row r="509" spans="1:11" ht="9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</row>
    <row r="510" spans="1:11" ht="9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</row>
    <row r="511" spans="1:11" ht="9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</row>
    <row r="512" spans="1:11" ht="9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</row>
    <row r="513" spans="1:11" ht="9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</row>
    <row r="514" spans="1:11" ht="9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</row>
    <row r="515" spans="1:11" ht="9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</row>
    <row r="516" spans="1:11" ht="9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</row>
    <row r="517" spans="1:11" ht="9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</row>
    <row r="518" spans="1:11" ht="9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</row>
    <row r="519" spans="1:11" ht="9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</row>
    <row r="520" spans="1:11" ht="9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</row>
    <row r="521" spans="1:11" ht="9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</row>
    <row r="522" spans="1:11" ht="9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</row>
    <row r="523" spans="1:11" ht="9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</row>
    <row r="524" spans="1:11" ht="9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</row>
    <row r="525" spans="1:11" ht="9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</row>
    <row r="526" spans="1:11" ht="9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</row>
    <row r="527" spans="1:11" ht="9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</row>
    <row r="528" spans="1:11" ht="9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</row>
    <row r="529" spans="1:11" ht="9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</row>
    <row r="530" spans="1:11" ht="9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</row>
    <row r="531" spans="1:11" ht="9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</row>
    <row r="532" spans="1:11" ht="9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</row>
    <row r="533" spans="1:11" ht="9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</row>
    <row r="534" spans="1:11" ht="9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</row>
    <row r="535" spans="1:11" ht="9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</row>
    <row r="536" spans="1:11" ht="9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</row>
    <row r="537" spans="1:11" ht="9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</row>
    <row r="538" spans="1:11" ht="9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</row>
    <row r="539" spans="1:11" ht="9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</row>
    <row r="540" spans="1:11" ht="9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</row>
    <row r="541" spans="1:11" ht="9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</row>
    <row r="542" spans="1:11" ht="9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</row>
    <row r="543" spans="1:11" ht="9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</row>
    <row r="544" spans="1:11" ht="9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</row>
    <row r="545" spans="1:11" ht="9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</row>
    <row r="546" spans="1:11" ht="9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</row>
    <row r="547" spans="1:11" ht="9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</row>
    <row r="548" spans="1:11" ht="9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</row>
    <row r="549" spans="1:11" ht="9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</row>
    <row r="550" spans="1:11" ht="9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</row>
    <row r="551" spans="1:11" ht="9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</row>
    <row r="552" spans="1:11" ht="9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</row>
    <row r="553" spans="1:11" ht="9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</row>
    <row r="554" spans="1:11" ht="9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</row>
    <row r="555" spans="1:11" ht="9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</row>
    <row r="556" spans="1:11" ht="9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</row>
    <row r="557" spans="1:11" ht="9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</row>
    <row r="558" spans="1:11" ht="9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</row>
    <row r="559" spans="1:11" ht="9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</row>
    <row r="560" spans="1:11" ht="9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</row>
    <row r="561" spans="1:11" ht="9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</row>
    <row r="562" spans="1:11" ht="9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</row>
    <row r="563" spans="1:11" ht="9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</row>
    <row r="564" spans="1:11" ht="9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</row>
    <row r="565" spans="1:11" ht="9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</row>
    <row r="566" spans="1:11" ht="9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</row>
    <row r="567" spans="1:11" ht="9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</row>
    <row r="568" spans="1:11" ht="9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</row>
    <row r="569" spans="1:11" ht="9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</row>
    <row r="570" spans="1:11" ht="9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</row>
    <row r="571" spans="1:11" ht="9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</row>
    <row r="572" spans="1:11" ht="9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</row>
    <row r="573" spans="1:11" ht="9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</row>
    <row r="574" spans="1:11" ht="9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</row>
    <row r="575" spans="1:11" ht="9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</row>
    <row r="576" spans="1:11" ht="9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</row>
    <row r="577" spans="1:11" ht="9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</row>
    <row r="578" spans="1:11" ht="9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</row>
    <row r="579" spans="1:11" ht="9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</row>
    <row r="580" spans="1:11" ht="9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</row>
    <row r="581" spans="1:11" ht="9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</row>
    <row r="582" spans="1:11" ht="9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</row>
    <row r="583" spans="1:11" ht="9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</row>
    <row r="584" spans="1:11" ht="9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</row>
    <row r="585" spans="1:11" ht="9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</row>
    <row r="586" spans="1:11" ht="9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</row>
    <row r="587" spans="1:11" ht="9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</row>
    <row r="588" spans="1:11" ht="9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</row>
    <row r="589" spans="1:11" ht="9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</row>
    <row r="590" spans="1:11" ht="9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</row>
    <row r="591" spans="1:11" ht="9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</row>
    <row r="592" spans="1:11" ht="9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</row>
    <row r="593" spans="1:11" ht="9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</row>
    <row r="594" spans="1:11" ht="9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</row>
    <row r="595" spans="1:11" ht="9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</row>
    <row r="596" spans="1:11" ht="9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</row>
    <row r="597" spans="1:11" ht="9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</row>
    <row r="598" spans="1:11" ht="9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</row>
    <row r="599" spans="1:11" ht="9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</row>
    <row r="600" spans="1:11" ht="9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</row>
    <row r="601" spans="1:11" ht="9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</row>
    <row r="602" spans="1:11" ht="9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</row>
    <row r="603" spans="1:11" ht="9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</row>
    <row r="604" spans="1:11" ht="9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</row>
    <row r="605" spans="1:11" ht="9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</row>
    <row r="606" spans="1:11" ht="9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</row>
    <row r="607" spans="1:11" ht="9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</row>
    <row r="608" spans="1:11" ht="9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</row>
    <row r="609" spans="1:11" ht="9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</row>
    <row r="610" spans="1:11" ht="9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</row>
    <row r="611" spans="1:11" ht="9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</row>
    <row r="612" spans="1:11" ht="9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</row>
    <row r="613" spans="1:11" ht="9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</row>
    <row r="614" spans="1:11" ht="9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</row>
    <row r="615" spans="1:11" ht="9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</row>
    <row r="616" spans="1:11" ht="9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</row>
    <row r="617" spans="1:11" ht="9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</row>
    <row r="618" spans="1:11" ht="9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</row>
    <row r="619" spans="1:11" ht="9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</row>
    <row r="620" spans="1:11" ht="9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</row>
    <row r="621" spans="1:11" ht="9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</row>
    <row r="622" spans="1:11" ht="9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</row>
    <row r="623" spans="1:11" ht="9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</row>
    <row r="624" spans="1:11" ht="9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</row>
    <row r="625" spans="1:11" ht="9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</row>
    <row r="626" spans="1:11" ht="9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</row>
    <row r="627" spans="1:11" ht="9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</row>
    <row r="628" spans="1:11" ht="9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</row>
    <row r="629" spans="1:11" ht="9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</row>
    <row r="630" spans="1:11" ht="9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</row>
    <row r="631" spans="1:11" ht="9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</row>
    <row r="632" spans="1:11" ht="9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</row>
    <row r="633" spans="1:11" ht="9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</row>
    <row r="634" spans="1:11" ht="9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</row>
    <row r="635" spans="1:11" ht="9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</row>
    <row r="636" spans="1:11" ht="9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</row>
    <row r="637" spans="1:11" ht="9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</row>
    <row r="638" spans="1:11" ht="9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</row>
    <row r="639" spans="1:11" ht="9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</row>
    <row r="640" spans="1:11" ht="9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</row>
    <row r="641" spans="1:11" ht="9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</row>
    <row r="642" spans="1:11" ht="9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</row>
    <row r="643" spans="1:11" ht="9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</row>
    <row r="644" spans="1:11" ht="9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</row>
    <row r="645" spans="1:11" ht="9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</row>
    <row r="646" spans="1:11" ht="9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</row>
    <row r="647" spans="1:11" ht="9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</row>
    <row r="648" spans="1:11" ht="9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</row>
    <row r="649" spans="1:11" ht="9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</row>
    <row r="650" spans="1:11" ht="9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</row>
    <row r="651" spans="1:11" ht="9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</row>
    <row r="652" spans="1:11" ht="9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</row>
    <row r="653" spans="1:11" ht="9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</row>
    <row r="654" spans="1:11" ht="9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</row>
    <row r="655" spans="1:11" ht="9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</row>
    <row r="656" spans="1:11" ht="9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</row>
    <row r="657" spans="1:11" ht="9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</row>
    <row r="658" spans="1:11" ht="9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</row>
    <row r="659" spans="1:11" ht="9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</row>
    <row r="660" spans="1:11" ht="9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</row>
    <row r="661" spans="1:11" ht="9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</row>
    <row r="662" spans="1:11" ht="9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</row>
    <row r="663" spans="1:11" ht="9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</row>
    <row r="664" spans="1:11" ht="9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</row>
    <row r="665" spans="1:11" ht="9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</row>
    <row r="666" spans="1:11" ht="9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</row>
    <row r="667" spans="1:11" ht="9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</row>
    <row r="668" spans="1:11" ht="9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</row>
    <row r="669" spans="1:11" ht="9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</row>
    <row r="670" spans="1:11" ht="9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</row>
    <row r="671" spans="1:11" ht="9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</row>
    <row r="672" spans="1:11" ht="9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</row>
    <row r="673" spans="1:11" ht="9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</row>
    <row r="674" spans="1:11" ht="9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</row>
    <row r="675" spans="1:11" ht="9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</row>
    <row r="676" spans="1:11" ht="9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</row>
    <row r="677" spans="1:11" ht="9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</row>
    <row r="678" spans="1:11" ht="9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</row>
    <row r="679" spans="1:11" ht="9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</row>
    <row r="680" spans="1:11" ht="9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</row>
    <row r="681" spans="1:11" ht="9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</row>
    <row r="682" spans="1:11" ht="9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</row>
    <row r="683" spans="1:11" ht="9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</row>
    <row r="684" spans="1:11" ht="9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</row>
    <row r="685" spans="1:11" ht="9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</row>
    <row r="686" spans="1:11" ht="9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</row>
    <row r="687" spans="1:11" ht="9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</row>
    <row r="688" spans="1:11" ht="9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</row>
    <row r="689" spans="1:11" ht="9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</row>
    <row r="690" spans="1:11" ht="9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</row>
    <row r="691" spans="1:11" ht="9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</row>
    <row r="692" spans="1:11" ht="9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</row>
    <row r="693" spans="1:11" ht="9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</row>
    <row r="694" spans="1:11" ht="9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</row>
    <row r="695" spans="1:11" ht="9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</row>
    <row r="696" spans="1:11" ht="9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</row>
    <row r="697" spans="1:11" ht="9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</row>
    <row r="698" spans="1:11" ht="9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</row>
    <row r="699" spans="1:11" ht="9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</row>
    <row r="700" spans="1:11" ht="9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</row>
    <row r="701" spans="1:11" ht="9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</row>
    <row r="702" spans="1:11" ht="9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</row>
    <row r="703" spans="1:11" ht="9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</row>
    <row r="704" spans="1:11" ht="9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</row>
    <row r="705" spans="1:11" ht="9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</row>
    <row r="706" spans="1:11" ht="9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</row>
    <row r="707" spans="1:11" ht="9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</row>
    <row r="708" spans="1:11" ht="9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</row>
    <row r="709" spans="1:11" ht="9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</row>
    <row r="710" spans="1:11" ht="9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</row>
    <row r="711" spans="1:11" ht="9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</row>
    <row r="712" spans="1:11" ht="9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</row>
    <row r="713" spans="1:11" ht="9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</row>
    <row r="714" spans="1:11" ht="9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</row>
    <row r="715" spans="1:11" ht="9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</row>
    <row r="716" spans="1:11" ht="9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</row>
    <row r="717" spans="1:11" ht="9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</row>
    <row r="718" spans="1:11" ht="9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</row>
    <row r="719" spans="1:11" ht="9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</row>
    <row r="720" spans="1:11" ht="9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</row>
    <row r="721" spans="1:11" ht="9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</row>
    <row r="722" spans="1:11" ht="9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</row>
    <row r="723" spans="1:11" ht="9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</row>
    <row r="724" spans="1:11" ht="9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</row>
    <row r="725" spans="1:11" ht="9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</row>
    <row r="726" spans="1:11" ht="9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</row>
    <row r="727" spans="1:11" ht="9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</row>
    <row r="728" spans="1:11" ht="9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</row>
    <row r="729" spans="1:11" ht="9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</row>
    <row r="730" spans="1:11" ht="9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</row>
    <row r="731" spans="1:11" ht="9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</row>
    <row r="732" spans="1:11" ht="9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</row>
    <row r="733" spans="1:11" ht="9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</row>
    <row r="734" spans="1:11" ht="9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</row>
    <row r="735" spans="1:11" ht="9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</row>
    <row r="736" spans="1:11" ht="9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</row>
    <row r="737" spans="1:11" ht="9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</row>
    <row r="738" spans="1:11" ht="9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</row>
    <row r="739" spans="1:11" ht="9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</row>
    <row r="740" spans="1:11" ht="9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</row>
    <row r="741" spans="1:11" ht="9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</row>
    <row r="742" spans="1:11" ht="9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</row>
    <row r="743" spans="1:11" ht="9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</row>
    <row r="744" spans="1:11" ht="9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</row>
    <row r="745" spans="1:11" ht="9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</row>
    <row r="746" spans="1:11" ht="9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</row>
    <row r="747" spans="1:11" ht="9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</row>
    <row r="748" spans="1:11" ht="9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</row>
    <row r="749" spans="1:11" ht="9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</row>
    <row r="750" spans="1:11" ht="9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</row>
    <row r="751" spans="1:11" ht="9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</row>
    <row r="752" spans="1:11" ht="9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</row>
    <row r="753" spans="1:11" ht="9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</row>
    <row r="754" spans="1:11" ht="9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</row>
    <row r="755" spans="1:11" ht="9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</row>
    <row r="756" spans="1:11" ht="9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</row>
    <row r="757" spans="1:11" ht="9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</row>
    <row r="758" spans="1:11" ht="9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</row>
    <row r="759" spans="1:11" ht="9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</row>
    <row r="760" spans="1:11" ht="9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</row>
    <row r="761" spans="1:11" ht="9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</row>
    <row r="762" spans="1:11" ht="9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</row>
    <row r="763" spans="1:11" ht="9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</row>
    <row r="764" spans="1:11" ht="9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</row>
    <row r="765" spans="1:11" ht="9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</row>
    <row r="766" spans="1:11" ht="9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</row>
    <row r="767" spans="1:11" ht="9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</row>
    <row r="768" spans="1:11" ht="9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</row>
    <row r="769" spans="1:11" ht="9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</row>
    <row r="770" spans="1:11" ht="9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</row>
    <row r="771" spans="1:11" ht="9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</row>
    <row r="772" spans="1:11" ht="9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</row>
    <row r="773" spans="1:11" ht="9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</row>
    <row r="774" spans="1:11" ht="9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</row>
    <row r="775" spans="1:11" ht="9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</row>
    <row r="776" spans="1:11" ht="9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</row>
    <row r="777" spans="1:11" ht="9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</row>
    <row r="778" spans="1:11" ht="9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</row>
    <row r="779" spans="1:11" ht="9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</row>
    <row r="780" spans="1:11" ht="9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</row>
    <row r="781" spans="1:11" ht="9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</row>
    <row r="782" spans="1:11" ht="9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</row>
    <row r="783" spans="1:11" ht="9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</row>
    <row r="784" spans="1:11" ht="9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</row>
    <row r="785" spans="1:11" ht="9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</row>
    <row r="786" spans="1:11" ht="9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</row>
    <row r="787" spans="1:11" ht="9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</row>
    <row r="788" spans="1:11" ht="9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</row>
    <row r="789" spans="1:11" ht="9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</row>
    <row r="790" spans="1:11" ht="9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</row>
    <row r="791" spans="1:11" ht="9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</row>
    <row r="792" spans="1:11" ht="9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</row>
    <row r="793" spans="1:11" ht="9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</row>
    <row r="794" spans="1:11" ht="9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</row>
    <row r="795" spans="1:11" ht="9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</row>
    <row r="796" spans="1:11" ht="9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</row>
    <row r="797" spans="1:11" ht="9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</row>
    <row r="798" spans="1:11" ht="9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</row>
    <row r="799" spans="1:11" ht="9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</row>
    <row r="800" spans="1:11" ht="9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</row>
    <row r="801" spans="1:11" ht="9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</row>
    <row r="802" spans="1:11" ht="9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</row>
    <row r="803" spans="1:11" ht="9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</row>
    <row r="804" spans="1:11" ht="9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</row>
    <row r="805" spans="1:11" ht="9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</row>
    <row r="806" spans="1:11" ht="9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</row>
    <row r="807" spans="1:11" ht="9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</row>
    <row r="808" spans="1:11" ht="9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</row>
    <row r="809" spans="1:11" ht="9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</row>
    <row r="810" spans="1:11" ht="9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</row>
    <row r="811" spans="1:11" ht="9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</row>
    <row r="812" spans="1:11" ht="9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</row>
    <row r="813" spans="1:11" ht="9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</row>
    <row r="814" spans="1:11" ht="9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</row>
    <row r="815" spans="1:11" ht="9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</row>
    <row r="816" spans="1:11" ht="9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</row>
    <row r="817" spans="1:11" ht="9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</row>
    <row r="818" spans="1:11" ht="9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</row>
    <row r="819" spans="1:11" ht="9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</row>
    <row r="820" spans="1:11" ht="9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</row>
    <row r="821" spans="1:11" ht="9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</row>
    <row r="822" spans="1:11" ht="9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</row>
    <row r="823" spans="1:11" ht="9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</row>
    <row r="824" spans="1:11" ht="9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</row>
    <row r="825" spans="1:11" ht="9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</row>
    <row r="826" spans="1:11" ht="9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</row>
    <row r="827" spans="1:11" ht="9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</row>
    <row r="828" spans="1:11" ht="9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</row>
    <row r="829" spans="1:11" ht="9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</row>
    <row r="830" spans="1:11" ht="9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</row>
    <row r="831" spans="1:11" ht="9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</row>
    <row r="832" spans="1:11" ht="9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</row>
    <row r="833" spans="1:11" ht="9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</row>
    <row r="834" spans="1:11" ht="9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</row>
    <row r="835" spans="1:11" ht="9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</row>
    <row r="836" spans="1:11" ht="9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</row>
    <row r="837" spans="1:11" ht="9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</row>
    <row r="838" spans="1:11" ht="9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</row>
    <row r="839" spans="1:11" ht="9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</row>
    <row r="840" spans="1:11" ht="9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</row>
    <row r="841" spans="1:11" ht="9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</row>
    <row r="842" spans="1:11" ht="9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</row>
    <row r="843" spans="1:11" ht="9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</row>
    <row r="844" spans="1:11" ht="9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</row>
    <row r="845" spans="1:11" ht="9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</row>
    <row r="846" spans="1:11" ht="9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</row>
    <row r="847" spans="1:11" ht="9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</row>
    <row r="848" spans="1:11" ht="9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</row>
    <row r="849" spans="1:11" ht="9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</row>
    <row r="850" spans="1:11" ht="9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</row>
    <row r="851" spans="1:11" ht="9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</row>
    <row r="852" spans="1:11" ht="9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</row>
    <row r="853" spans="1:11" ht="9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</row>
    <row r="854" spans="1:11" ht="9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</row>
    <row r="855" spans="1:11" ht="9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</row>
    <row r="856" spans="1:11" ht="9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</row>
    <row r="857" spans="1:11" ht="9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</row>
    <row r="858" spans="1:11" ht="9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</row>
    <row r="859" spans="1:11" ht="9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</row>
    <row r="860" spans="1:11" ht="9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</row>
    <row r="861" spans="1:11" ht="9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</row>
    <row r="862" spans="1:11" ht="9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</row>
    <row r="863" spans="1:11" ht="9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</row>
    <row r="864" spans="1:11" ht="9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</row>
    <row r="865" spans="1:11" ht="9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</row>
    <row r="866" spans="1:11" ht="9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</row>
    <row r="867" spans="1:11" ht="9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</row>
    <row r="868" spans="1:11" ht="9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</row>
    <row r="869" spans="1:11" ht="9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</row>
    <row r="870" spans="1:11" ht="9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</row>
    <row r="871" spans="1:11" ht="9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</row>
    <row r="872" spans="1:11" ht="9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</row>
    <row r="873" spans="1:11" ht="9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</row>
    <row r="874" spans="1:11" ht="9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</row>
  </sheetData>
  <sheetProtection/>
  <mergeCells count="13">
    <mergeCell ref="B38:J38"/>
    <mergeCell ref="I1:J1"/>
    <mergeCell ref="A5:A6"/>
    <mergeCell ref="A4:J4"/>
    <mergeCell ref="E5:E6"/>
    <mergeCell ref="G5:J5"/>
    <mergeCell ref="B5:B6"/>
    <mergeCell ref="C5:C6"/>
    <mergeCell ref="D5:D6"/>
    <mergeCell ref="F5:F6"/>
    <mergeCell ref="A1:H1"/>
    <mergeCell ref="A2:J2"/>
    <mergeCell ref="A3:I3"/>
  </mergeCells>
  <printOptions/>
  <pageMargins left="0.7874015748031497" right="0.3937007874015748" top="0.5905511811023623" bottom="0.5118110236220472" header="0.5118110236220472" footer="0.5118110236220472"/>
  <pageSetup horizontalDpi="600" verticalDpi="600" orientation="portrait" paperSize="9" scale="83" r:id="rId1"/>
  <ignoredErrors>
    <ignoredError sqref="B9:E9 F38 F9:F13 F15:F18 G9:J9 G40:G41 G23:J23 B23:D23 B10 G29:G38 H29:J41 B26 B24:B25 B29:E29 B27 B41 B39 D39:E39 B8 B11:E18 G11:J20 B22 E22 E26 B28 E28 B40 E40 D41:E41 B31:E38 B30:C30 E30 B20:E20 B19 E19" numberStoredAsText="1"/>
    <ignoredError sqref="F8 F14 F22 F40:F41 F19 F25:F37" numberStoredAsText="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R77"/>
  <sheetViews>
    <sheetView zoomScalePageLayoutView="0" workbookViewId="0" topLeftCell="A31">
      <selection activeCell="U37" sqref="U37"/>
    </sheetView>
  </sheetViews>
  <sheetFormatPr defaultColWidth="9.125" defaultRowHeight="12.75"/>
  <cols>
    <col min="1" max="1" width="16.50390625" style="11" customWidth="1"/>
    <col min="2" max="2" width="11.625" style="11" customWidth="1"/>
    <col min="3" max="3" width="7.375" style="11" customWidth="1"/>
    <col min="4" max="6" width="4.50390625" style="11" customWidth="1"/>
    <col min="7" max="7" width="3.625" style="11" customWidth="1"/>
    <col min="8" max="8" width="4.00390625" style="11" customWidth="1"/>
    <col min="9" max="9" width="3.625" style="11" customWidth="1"/>
    <col min="10" max="13" width="2.875" style="11" customWidth="1"/>
    <col min="14" max="16" width="7.00390625" style="11" customWidth="1"/>
    <col min="17" max="17" width="6.625" style="11" customWidth="1"/>
    <col min="18" max="18" width="7.00390625" style="11" customWidth="1"/>
    <col min="19" max="16384" width="9.125" style="11" customWidth="1"/>
  </cols>
  <sheetData>
    <row r="1" spans="1:18" ht="12">
      <c r="A1" s="485"/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R1" s="57" t="s">
        <v>117</v>
      </c>
    </row>
    <row r="2" spans="1:18" ht="7.5" customHeight="1">
      <c r="A2" s="485"/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</row>
    <row r="3" spans="1:18" ht="12.75">
      <c r="A3" s="484"/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326"/>
      <c r="R3" s="57" t="s">
        <v>175</v>
      </c>
    </row>
    <row r="4" spans="1:18" ht="12.75">
      <c r="A4" s="486" t="s">
        <v>176</v>
      </c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</row>
    <row r="5" spans="1:18" ht="12.75">
      <c r="A5" s="486" t="s">
        <v>177</v>
      </c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  <c r="O5" s="486"/>
      <c r="P5" s="486"/>
      <c r="Q5" s="486"/>
      <c r="R5" s="486"/>
    </row>
    <row r="6" spans="1:18" ht="12.75">
      <c r="A6" s="487" t="s">
        <v>178</v>
      </c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</row>
    <row r="7" spans="1:18" ht="12.75">
      <c r="A7" s="477" t="s">
        <v>179</v>
      </c>
      <c r="B7" s="477"/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477"/>
      <c r="P7" s="477"/>
      <c r="Q7" s="477"/>
      <c r="R7" s="477"/>
    </row>
    <row r="8" spans="1:18" ht="12.75">
      <c r="A8" s="478" t="s">
        <v>180</v>
      </c>
      <c r="B8" s="479"/>
      <c r="C8" s="479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80"/>
    </row>
    <row r="9" spans="1:18" ht="12.75">
      <c r="A9" s="481" t="s">
        <v>181</v>
      </c>
      <c r="B9" s="481"/>
      <c r="C9" s="481"/>
      <c r="D9" s="481"/>
      <c r="E9" s="481"/>
      <c r="F9" s="481"/>
      <c r="G9" s="482"/>
      <c r="H9" s="482"/>
      <c r="I9" s="482"/>
      <c r="J9" s="482"/>
      <c r="K9" s="482"/>
      <c r="L9" s="482"/>
      <c r="M9" s="482"/>
      <c r="N9" s="482"/>
      <c r="O9" s="482"/>
      <c r="P9" s="482"/>
      <c r="Q9" s="482"/>
      <c r="R9" s="482"/>
    </row>
    <row r="10" spans="1:18" ht="16.5" customHeight="1">
      <c r="A10" s="483" t="s">
        <v>182</v>
      </c>
      <c r="B10" s="483"/>
      <c r="C10" s="483"/>
      <c r="D10" s="483"/>
      <c r="E10" s="484"/>
      <c r="F10" s="484"/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4"/>
      <c r="R10" s="484"/>
    </row>
    <row r="11" spans="1:18" ht="41.25" customHeight="1">
      <c r="A11" s="475" t="s">
        <v>355</v>
      </c>
      <c r="B11" s="475"/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5"/>
      <c r="N11" s="475"/>
      <c r="O11" s="475"/>
      <c r="P11" s="475"/>
      <c r="Q11" s="475"/>
      <c r="R11" s="475"/>
    </row>
    <row r="12" spans="1:18" ht="12.75" customHeight="1">
      <c r="A12" s="476"/>
      <c r="B12" s="476"/>
      <c r="C12" s="476"/>
      <c r="D12" s="476"/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476"/>
      <c r="Q12" s="476"/>
      <c r="R12" s="476"/>
    </row>
    <row r="13" spans="1:18" ht="12.75">
      <c r="A13" s="474" t="s">
        <v>183</v>
      </c>
      <c r="B13" s="474"/>
      <c r="C13" s="474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474"/>
    </row>
    <row r="14" spans="1:18" ht="9">
      <c r="A14" s="451" t="s">
        <v>184</v>
      </c>
      <c r="B14" s="451"/>
      <c r="C14" s="451"/>
      <c r="D14" s="451"/>
      <c r="E14" s="451"/>
      <c r="F14" s="451"/>
      <c r="G14" s="451"/>
      <c r="H14" s="451"/>
      <c r="I14" s="451"/>
      <c r="J14" s="451"/>
      <c r="K14" s="451" t="s">
        <v>185</v>
      </c>
      <c r="L14" s="451"/>
      <c r="M14" s="451"/>
      <c r="N14" s="451"/>
      <c r="O14" s="451"/>
      <c r="P14" s="451"/>
      <c r="Q14" s="451"/>
      <c r="R14" s="451"/>
    </row>
    <row r="15" spans="1:18" ht="9">
      <c r="A15" s="451"/>
      <c r="B15" s="451"/>
      <c r="C15" s="451"/>
      <c r="D15" s="451"/>
      <c r="E15" s="451"/>
      <c r="F15" s="451"/>
      <c r="G15" s="451"/>
      <c r="H15" s="451"/>
      <c r="I15" s="451"/>
      <c r="J15" s="451"/>
      <c r="K15" s="451"/>
      <c r="L15" s="451"/>
      <c r="M15" s="451"/>
      <c r="N15" s="451"/>
      <c r="O15" s="451"/>
      <c r="P15" s="451"/>
      <c r="Q15" s="451"/>
      <c r="R15" s="451"/>
    </row>
    <row r="16" spans="1:18" ht="12.75">
      <c r="A16" s="472"/>
      <c r="B16" s="472"/>
      <c r="C16" s="472"/>
      <c r="D16" s="472"/>
      <c r="E16" s="472"/>
      <c r="F16" s="472"/>
      <c r="G16" s="472"/>
      <c r="H16" s="472"/>
      <c r="I16" s="472"/>
      <c r="J16" s="472"/>
      <c r="K16" s="472"/>
      <c r="L16" s="472"/>
      <c r="M16" s="472"/>
      <c r="N16" s="472"/>
      <c r="O16" s="472"/>
      <c r="P16" s="472"/>
      <c r="Q16" s="472"/>
      <c r="R16" s="472"/>
    </row>
    <row r="17" spans="1:18" ht="12.75">
      <c r="A17" s="473"/>
      <c r="B17" s="473"/>
      <c r="C17" s="473"/>
      <c r="D17" s="473"/>
      <c r="E17" s="473"/>
      <c r="F17" s="473"/>
      <c r="G17" s="473"/>
      <c r="H17" s="473"/>
      <c r="I17" s="473"/>
      <c r="J17" s="473"/>
      <c r="K17" s="473"/>
      <c r="L17" s="473"/>
      <c r="M17" s="473"/>
      <c r="N17" s="473"/>
      <c r="O17" s="473"/>
      <c r="P17" s="473"/>
      <c r="Q17" s="473"/>
      <c r="R17" s="473"/>
    </row>
    <row r="18" spans="1:18" ht="12.75">
      <c r="A18" s="474" t="s">
        <v>186</v>
      </c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</row>
    <row r="19" spans="1:18" ht="28.5" customHeight="1">
      <c r="A19" s="451" t="s">
        <v>283</v>
      </c>
      <c r="B19" s="451"/>
      <c r="C19" s="451"/>
      <c r="D19" s="451"/>
      <c r="E19" s="451"/>
      <c r="F19" s="451" t="s">
        <v>187</v>
      </c>
      <c r="G19" s="451"/>
      <c r="H19" s="451"/>
      <c r="I19" s="451"/>
      <c r="J19" s="451"/>
      <c r="K19" s="451"/>
      <c r="L19" s="451"/>
      <c r="M19" s="451" t="s">
        <v>188</v>
      </c>
      <c r="N19" s="451"/>
      <c r="O19" s="451"/>
      <c r="P19" s="451" t="s">
        <v>189</v>
      </c>
      <c r="Q19" s="451"/>
      <c r="R19" s="451"/>
    </row>
    <row r="20" spans="1:18" ht="37.5" customHeight="1">
      <c r="A20" s="451"/>
      <c r="B20" s="451"/>
      <c r="C20" s="451"/>
      <c r="D20" s="451"/>
      <c r="E20" s="451"/>
      <c r="F20" s="451" t="s">
        <v>190</v>
      </c>
      <c r="G20" s="451"/>
      <c r="H20" s="451"/>
      <c r="I20" s="451" t="s">
        <v>191</v>
      </c>
      <c r="J20" s="451"/>
      <c r="K20" s="451"/>
      <c r="L20" s="451"/>
      <c r="M20" s="451"/>
      <c r="N20" s="451"/>
      <c r="O20" s="451"/>
      <c r="P20" s="451"/>
      <c r="Q20" s="451"/>
      <c r="R20" s="451"/>
    </row>
    <row r="21" spans="1:18" ht="12.75">
      <c r="A21" s="472"/>
      <c r="B21" s="472"/>
      <c r="C21" s="472"/>
      <c r="D21" s="472"/>
      <c r="E21" s="472"/>
      <c r="F21" s="472"/>
      <c r="G21" s="472"/>
      <c r="H21" s="472"/>
      <c r="I21" s="472"/>
      <c r="J21" s="472"/>
      <c r="K21" s="472"/>
      <c r="L21" s="472"/>
      <c r="M21" s="472"/>
      <c r="N21" s="472"/>
      <c r="O21" s="472"/>
      <c r="P21" s="472"/>
      <c r="Q21" s="472"/>
      <c r="R21" s="472"/>
    </row>
    <row r="22" spans="1:18" ht="12.75">
      <c r="A22" s="471" t="s">
        <v>192</v>
      </c>
      <c r="B22" s="471"/>
      <c r="C22" s="471"/>
      <c r="D22" s="471"/>
      <c r="E22" s="471"/>
      <c r="F22" s="471" t="s">
        <v>193</v>
      </c>
      <c r="G22" s="471"/>
      <c r="H22" s="471"/>
      <c r="I22" s="471" t="s">
        <v>193</v>
      </c>
      <c r="J22" s="471"/>
      <c r="K22" s="471"/>
      <c r="L22" s="471"/>
      <c r="M22" s="472"/>
      <c r="N22" s="472"/>
      <c r="O22" s="472"/>
      <c r="P22" s="472"/>
      <c r="Q22" s="472"/>
      <c r="R22" s="472"/>
    </row>
    <row r="23" spans="1:18" ht="12.75">
      <c r="A23" s="473"/>
      <c r="B23" s="473"/>
      <c r="C23" s="473"/>
      <c r="D23" s="473"/>
      <c r="E23" s="473"/>
      <c r="F23" s="473"/>
      <c r="G23" s="473"/>
      <c r="H23" s="473"/>
      <c r="I23" s="473"/>
      <c r="J23" s="473"/>
      <c r="K23" s="473"/>
      <c r="L23" s="473"/>
      <c r="M23" s="473"/>
      <c r="N23" s="473"/>
      <c r="O23" s="473"/>
      <c r="P23" s="473"/>
      <c r="Q23" s="473"/>
      <c r="R23" s="473"/>
    </row>
    <row r="24" spans="1:18" ht="12.75">
      <c r="A24" s="474" t="s">
        <v>194</v>
      </c>
      <c r="B24" s="474"/>
      <c r="C24" s="474"/>
      <c r="D24" s="474"/>
      <c r="E24" s="474"/>
      <c r="F24" s="474"/>
      <c r="G24" s="474"/>
      <c r="H24" s="474"/>
      <c r="I24" s="474"/>
      <c r="J24" s="474"/>
      <c r="K24" s="474"/>
      <c r="L24" s="474"/>
      <c r="M24" s="474"/>
      <c r="N24" s="474"/>
      <c r="O24" s="474"/>
      <c r="P24" s="474"/>
      <c r="Q24" s="474"/>
      <c r="R24" s="474"/>
    </row>
    <row r="25" spans="1:18" ht="43.5" customHeight="1">
      <c r="A25" s="36" t="s">
        <v>195</v>
      </c>
      <c r="B25" s="451" t="s">
        <v>196</v>
      </c>
      <c r="C25" s="451"/>
      <c r="D25" s="451"/>
      <c r="E25" s="451" t="s">
        <v>268</v>
      </c>
      <c r="F25" s="451"/>
      <c r="G25" s="451"/>
      <c r="H25" s="451" t="s">
        <v>269</v>
      </c>
      <c r="I25" s="451"/>
      <c r="J25" s="451"/>
      <c r="K25" s="451"/>
      <c r="L25" s="451" t="s">
        <v>270</v>
      </c>
      <c r="M25" s="451"/>
      <c r="N25" s="451"/>
      <c r="O25" s="451" t="s">
        <v>197</v>
      </c>
      <c r="P25" s="451"/>
      <c r="Q25" s="451" t="s">
        <v>198</v>
      </c>
      <c r="R25" s="451"/>
    </row>
    <row r="26" spans="1:18" ht="12.75">
      <c r="A26" s="37"/>
      <c r="B26" s="472"/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472"/>
      <c r="N26" s="472"/>
      <c r="O26" s="472"/>
      <c r="P26" s="472"/>
      <c r="Q26" s="472"/>
      <c r="R26" s="472"/>
    </row>
    <row r="27" spans="1:18" ht="12.75">
      <c r="A27" s="37" t="s">
        <v>199</v>
      </c>
      <c r="B27" s="471" t="s">
        <v>200</v>
      </c>
      <c r="C27" s="471"/>
      <c r="D27" s="471"/>
      <c r="E27" s="471"/>
      <c r="F27" s="471"/>
      <c r="G27" s="471"/>
      <c r="H27" s="471" t="s">
        <v>200</v>
      </c>
      <c r="I27" s="471"/>
      <c r="J27" s="471"/>
      <c r="K27" s="471"/>
      <c r="L27" s="471" t="s">
        <v>200</v>
      </c>
      <c r="M27" s="471"/>
      <c r="N27" s="471"/>
      <c r="O27" s="471"/>
      <c r="P27" s="471"/>
      <c r="Q27" s="471"/>
      <c r="R27" s="471"/>
    </row>
    <row r="28" spans="1:18" ht="13.5" thickBot="1">
      <c r="A28" s="464"/>
      <c r="B28" s="464"/>
      <c r="C28" s="464"/>
      <c r="D28" s="464"/>
      <c r="E28" s="464"/>
      <c r="F28" s="464"/>
      <c r="G28" s="464"/>
      <c r="H28" s="464"/>
      <c r="I28" s="464"/>
      <c r="J28" s="464"/>
      <c r="K28" s="464"/>
      <c r="L28" s="464"/>
      <c r="M28" s="464"/>
      <c r="N28" s="464"/>
      <c r="O28" s="464"/>
      <c r="P28" s="464"/>
      <c r="Q28" s="464"/>
      <c r="R28" s="464"/>
    </row>
    <row r="29" spans="1:18" ht="16.5" customHeight="1">
      <c r="A29" s="465" t="s">
        <v>356</v>
      </c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7"/>
    </row>
    <row r="30" spans="1:18" ht="38.25" customHeight="1">
      <c r="A30" s="468" t="s">
        <v>331</v>
      </c>
      <c r="B30" s="451"/>
      <c r="C30" s="449" t="s">
        <v>317</v>
      </c>
      <c r="D30" s="469"/>
      <c r="E30" s="469"/>
      <c r="F30" s="469"/>
      <c r="G30" s="469"/>
      <c r="H30" s="469"/>
      <c r="I30" s="469"/>
      <c r="J30" s="469"/>
      <c r="K30" s="450"/>
      <c r="L30" s="449" t="s">
        <v>318</v>
      </c>
      <c r="M30" s="469"/>
      <c r="N30" s="469"/>
      <c r="O30" s="469"/>
      <c r="P30" s="469"/>
      <c r="Q30" s="469"/>
      <c r="R30" s="470"/>
    </row>
    <row r="31" spans="1:18" ht="12.75">
      <c r="A31" s="452" t="s">
        <v>319</v>
      </c>
      <c r="B31" s="453"/>
      <c r="C31" s="454"/>
      <c r="D31" s="455"/>
      <c r="E31" s="455"/>
      <c r="F31" s="455"/>
      <c r="G31" s="455"/>
      <c r="H31" s="455"/>
      <c r="I31" s="455"/>
      <c r="J31" s="455"/>
      <c r="K31" s="456"/>
      <c r="L31" s="454"/>
      <c r="M31" s="455"/>
      <c r="N31" s="455"/>
      <c r="O31" s="455"/>
      <c r="P31" s="455"/>
      <c r="Q31" s="455"/>
      <c r="R31" s="457"/>
    </row>
    <row r="32" spans="1:18" ht="12.75">
      <c r="A32" s="452" t="s">
        <v>320</v>
      </c>
      <c r="B32" s="453"/>
      <c r="C32" s="454"/>
      <c r="D32" s="455"/>
      <c r="E32" s="455"/>
      <c r="F32" s="455"/>
      <c r="G32" s="455"/>
      <c r="H32" s="455"/>
      <c r="I32" s="455"/>
      <c r="J32" s="455"/>
      <c r="K32" s="456"/>
      <c r="L32" s="454"/>
      <c r="M32" s="455"/>
      <c r="N32" s="455"/>
      <c r="O32" s="455"/>
      <c r="P32" s="455"/>
      <c r="Q32" s="455"/>
      <c r="R32" s="457"/>
    </row>
    <row r="33" spans="1:18" ht="13.5" thickBot="1">
      <c r="A33" s="458" t="s">
        <v>315</v>
      </c>
      <c r="B33" s="459"/>
      <c r="C33" s="460"/>
      <c r="D33" s="461"/>
      <c r="E33" s="461"/>
      <c r="F33" s="461"/>
      <c r="G33" s="461"/>
      <c r="H33" s="461"/>
      <c r="I33" s="461"/>
      <c r="J33" s="461"/>
      <c r="K33" s="462"/>
      <c r="L33" s="460"/>
      <c r="M33" s="461"/>
      <c r="N33" s="461"/>
      <c r="O33" s="461"/>
      <c r="P33" s="461"/>
      <c r="Q33" s="461"/>
      <c r="R33" s="463"/>
    </row>
    <row r="34" spans="1:18" ht="14.25" thickBot="1" thickTop="1">
      <c r="A34" s="439" t="s">
        <v>316</v>
      </c>
      <c r="B34" s="440"/>
      <c r="C34" s="441">
        <f>SUM(C31:K33)</f>
        <v>0</v>
      </c>
      <c r="D34" s="442"/>
      <c r="E34" s="442"/>
      <c r="F34" s="442"/>
      <c r="G34" s="442"/>
      <c r="H34" s="442"/>
      <c r="I34" s="442"/>
      <c r="J34" s="442"/>
      <c r="K34" s="443"/>
      <c r="L34" s="441">
        <f>SUM(L31:R33)</f>
        <v>0</v>
      </c>
      <c r="M34" s="442"/>
      <c r="N34" s="442"/>
      <c r="O34" s="442"/>
      <c r="P34" s="442"/>
      <c r="Q34" s="442"/>
      <c r="R34" s="444"/>
    </row>
    <row r="35" spans="1:18" ht="12.75">
      <c r="A35" s="445"/>
      <c r="B35" s="445"/>
      <c r="C35" s="445"/>
      <c r="D35" s="445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Q35" s="445"/>
      <c r="R35" s="445"/>
    </row>
    <row r="36" spans="1:18" ht="12.75" customHeight="1">
      <c r="A36" s="446" t="s">
        <v>201</v>
      </c>
      <c r="B36" s="447"/>
      <c r="C36" s="447"/>
      <c r="D36" s="447"/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447"/>
      <c r="P36" s="447"/>
      <c r="Q36" s="447"/>
      <c r="R36" s="448"/>
    </row>
    <row r="37" spans="1:18" ht="52.5" customHeight="1">
      <c r="A37" s="449"/>
      <c r="B37" s="450"/>
      <c r="C37" s="36" t="s">
        <v>2</v>
      </c>
      <c r="D37" s="451" t="s">
        <v>347</v>
      </c>
      <c r="E37" s="451"/>
      <c r="F37" s="451"/>
      <c r="G37" s="451" t="s">
        <v>202</v>
      </c>
      <c r="H37" s="451"/>
      <c r="I37" s="451"/>
      <c r="J37" s="451" t="s">
        <v>49</v>
      </c>
      <c r="K37" s="451"/>
      <c r="L37" s="451"/>
      <c r="M37" s="451"/>
      <c r="N37" s="451" t="s">
        <v>203</v>
      </c>
      <c r="O37" s="451"/>
      <c r="P37" s="451"/>
      <c r="Q37" s="451"/>
      <c r="R37" s="451"/>
    </row>
    <row r="38" spans="1:18" ht="12.75" customHeight="1">
      <c r="A38" s="430" t="s">
        <v>204</v>
      </c>
      <c r="B38" s="431"/>
      <c r="C38" s="38" t="s">
        <v>28</v>
      </c>
      <c r="D38" s="403"/>
      <c r="E38" s="403"/>
      <c r="F38" s="403"/>
      <c r="G38" s="403"/>
      <c r="H38" s="403"/>
      <c r="I38" s="403"/>
      <c r="J38" s="404"/>
      <c r="K38" s="404"/>
      <c r="L38" s="404"/>
      <c r="M38" s="404"/>
      <c r="N38" s="405"/>
      <c r="O38" s="405"/>
      <c r="P38" s="405"/>
      <c r="Q38" s="405"/>
      <c r="R38" s="405"/>
    </row>
    <row r="39" spans="1:18" ht="12.75" customHeight="1">
      <c r="A39" s="430" t="s">
        <v>205</v>
      </c>
      <c r="B39" s="431"/>
      <c r="C39" s="38" t="s">
        <v>53</v>
      </c>
      <c r="D39" s="403"/>
      <c r="E39" s="403"/>
      <c r="F39" s="403"/>
      <c r="G39" s="403"/>
      <c r="H39" s="403"/>
      <c r="I39" s="403"/>
      <c r="J39" s="404"/>
      <c r="K39" s="404"/>
      <c r="L39" s="404"/>
      <c r="M39" s="404"/>
      <c r="N39" s="405"/>
      <c r="O39" s="405"/>
      <c r="P39" s="405"/>
      <c r="Q39" s="405"/>
      <c r="R39" s="405"/>
    </row>
    <row r="40" spans="1:18" ht="12.75" customHeight="1">
      <c r="A40" s="437" t="s">
        <v>206</v>
      </c>
      <c r="B40" s="438"/>
      <c r="C40" s="38" t="s">
        <v>54</v>
      </c>
      <c r="D40" s="403"/>
      <c r="E40" s="403"/>
      <c r="F40" s="403"/>
      <c r="G40" s="403"/>
      <c r="H40" s="403"/>
      <c r="I40" s="403"/>
      <c r="J40" s="404"/>
      <c r="K40" s="404"/>
      <c r="L40" s="404"/>
      <c r="M40" s="404"/>
      <c r="N40" s="405"/>
      <c r="O40" s="405"/>
      <c r="P40" s="405"/>
      <c r="Q40" s="405"/>
      <c r="R40" s="405"/>
    </row>
    <row r="41" spans="1:18" ht="12.75" customHeight="1">
      <c r="A41" s="430" t="s">
        <v>207</v>
      </c>
      <c r="B41" s="431"/>
      <c r="C41" s="38" t="s">
        <v>55</v>
      </c>
      <c r="D41" s="403"/>
      <c r="E41" s="403"/>
      <c r="F41" s="403"/>
      <c r="G41" s="403"/>
      <c r="H41" s="403"/>
      <c r="I41" s="403"/>
      <c r="J41" s="404"/>
      <c r="K41" s="404"/>
      <c r="L41" s="404"/>
      <c r="M41" s="404"/>
      <c r="N41" s="405"/>
      <c r="O41" s="405"/>
      <c r="P41" s="405"/>
      <c r="Q41" s="405"/>
      <c r="R41" s="405"/>
    </row>
    <row r="42" spans="1:18" ht="12.75">
      <c r="A42" s="430" t="s">
        <v>208</v>
      </c>
      <c r="B42" s="431"/>
      <c r="C42" s="38" t="s">
        <v>56</v>
      </c>
      <c r="D42" s="403"/>
      <c r="E42" s="403"/>
      <c r="F42" s="403"/>
      <c r="G42" s="403"/>
      <c r="H42" s="403"/>
      <c r="I42" s="403"/>
      <c r="J42" s="404"/>
      <c r="K42" s="404"/>
      <c r="L42" s="404"/>
      <c r="M42" s="404"/>
      <c r="N42" s="405"/>
      <c r="O42" s="405"/>
      <c r="P42" s="405"/>
      <c r="Q42" s="405"/>
      <c r="R42" s="405"/>
    </row>
    <row r="43" spans="1:18" ht="25.5" customHeight="1">
      <c r="A43" s="430" t="s">
        <v>209</v>
      </c>
      <c r="B43" s="431"/>
      <c r="C43" s="39" t="s">
        <v>32</v>
      </c>
      <c r="D43" s="403"/>
      <c r="E43" s="403"/>
      <c r="F43" s="403"/>
      <c r="G43" s="403"/>
      <c r="H43" s="403"/>
      <c r="I43" s="403"/>
      <c r="J43" s="404"/>
      <c r="K43" s="404"/>
      <c r="L43" s="404"/>
      <c r="M43" s="404"/>
      <c r="N43" s="405"/>
      <c r="O43" s="405"/>
      <c r="P43" s="405"/>
      <c r="Q43" s="405"/>
      <c r="R43" s="405"/>
    </row>
    <row r="44" spans="1:18" s="12" customFormat="1" ht="26.25" customHeight="1">
      <c r="A44" s="420" t="s">
        <v>271</v>
      </c>
      <c r="B44" s="421"/>
      <c r="C44" s="40" t="s">
        <v>59</v>
      </c>
      <c r="D44" s="422"/>
      <c r="E44" s="422"/>
      <c r="F44" s="422"/>
      <c r="G44" s="422"/>
      <c r="H44" s="422"/>
      <c r="I44" s="422"/>
      <c r="J44" s="423"/>
      <c r="K44" s="423"/>
      <c r="L44" s="423"/>
      <c r="M44" s="423"/>
      <c r="N44" s="424"/>
      <c r="O44" s="424"/>
      <c r="P44" s="424"/>
      <c r="Q44" s="424"/>
      <c r="R44" s="424"/>
    </row>
    <row r="45" spans="1:18" ht="12.75" customHeight="1">
      <c r="A45" s="430" t="s">
        <v>210</v>
      </c>
      <c r="B45" s="431"/>
      <c r="C45" s="41" t="s">
        <v>211</v>
      </c>
      <c r="D45" s="403"/>
      <c r="E45" s="403"/>
      <c r="F45" s="403"/>
      <c r="G45" s="403"/>
      <c r="H45" s="403"/>
      <c r="I45" s="403"/>
      <c r="J45" s="404"/>
      <c r="K45" s="404"/>
      <c r="L45" s="404"/>
      <c r="M45" s="404"/>
      <c r="N45" s="405"/>
      <c r="O45" s="405"/>
      <c r="P45" s="405"/>
      <c r="Q45" s="405"/>
      <c r="R45" s="405"/>
    </row>
    <row r="46" spans="1:18" ht="12.75">
      <c r="A46" s="430" t="s">
        <v>212</v>
      </c>
      <c r="B46" s="431"/>
      <c r="C46" s="41" t="s">
        <v>213</v>
      </c>
      <c r="D46" s="403"/>
      <c r="E46" s="403"/>
      <c r="F46" s="403"/>
      <c r="G46" s="403"/>
      <c r="H46" s="403"/>
      <c r="I46" s="403"/>
      <c r="J46" s="404"/>
      <c r="K46" s="404"/>
      <c r="L46" s="404"/>
      <c r="M46" s="404"/>
      <c r="N46" s="405"/>
      <c r="O46" s="405"/>
      <c r="P46" s="405"/>
      <c r="Q46" s="405"/>
      <c r="R46" s="405"/>
    </row>
    <row r="47" spans="1:18" ht="12.75" customHeight="1">
      <c r="A47" s="430" t="s">
        <v>214</v>
      </c>
      <c r="B47" s="431"/>
      <c r="C47" s="41" t="s">
        <v>215</v>
      </c>
      <c r="D47" s="403"/>
      <c r="E47" s="403"/>
      <c r="F47" s="403"/>
      <c r="G47" s="403"/>
      <c r="H47" s="403"/>
      <c r="I47" s="403"/>
      <c r="J47" s="404"/>
      <c r="K47" s="404"/>
      <c r="L47" s="404"/>
      <c r="M47" s="404"/>
      <c r="N47" s="405"/>
      <c r="O47" s="405"/>
      <c r="P47" s="405"/>
      <c r="Q47" s="405"/>
      <c r="R47" s="405"/>
    </row>
    <row r="48" spans="1:18" ht="12.75" customHeight="1">
      <c r="A48" s="430" t="s">
        <v>216</v>
      </c>
      <c r="B48" s="431"/>
      <c r="C48" s="41" t="s">
        <v>217</v>
      </c>
      <c r="D48" s="403"/>
      <c r="E48" s="403"/>
      <c r="F48" s="403"/>
      <c r="G48" s="403"/>
      <c r="H48" s="403"/>
      <c r="I48" s="403"/>
      <c r="J48" s="404"/>
      <c r="K48" s="404"/>
      <c r="L48" s="404"/>
      <c r="M48" s="404"/>
      <c r="N48" s="405"/>
      <c r="O48" s="405"/>
      <c r="P48" s="405"/>
      <c r="Q48" s="405"/>
      <c r="R48" s="405"/>
    </row>
    <row r="49" spans="1:18" ht="51.75" customHeight="1">
      <c r="A49" s="430" t="s">
        <v>218</v>
      </c>
      <c r="B49" s="431"/>
      <c r="C49" s="41" t="s">
        <v>219</v>
      </c>
      <c r="D49" s="403"/>
      <c r="E49" s="403"/>
      <c r="F49" s="403"/>
      <c r="G49" s="403"/>
      <c r="H49" s="403"/>
      <c r="I49" s="403"/>
      <c r="J49" s="404"/>
      <c r="K49" s="404"/>
      <c r="L49" s="404"/>
      <c r="M49" s="404"/>
      <c r="N49" s="405"/>
      <c r="O49" s="405"/>
      <c r="P49" s="405"/>
      <c r="Q49" s="405"/>
      <c r="R49" s="405"/>
    </row>
    <row r="50" spans="1:18" ht="51" customHeight="1">
      <c r="A50" s="430" t="s">
        <v>220</v>
      </c>
      <c r="B50" s="431"/>
      <c r="C50" s="41" t="s">
        <v>221</v>
      </c>
      <c r="D50" s="403"/>
      <c r="E50" s="403"/>
      <c r="F50" s="403"/>
      <c r="G50" s="403"/>
      <c r="H50" s="403"/>
      <c r="I50" s="403"/>
      <c r="J50" s="404"/>
      <c r="K50" s="404"/>
      <c r="L50" s="404"/>
      <c r="M50" s="404"/>
      <c r="N50" s="405"/>
      <c r="O50" s="405"/>
      <c r="P50" s="405"/>
      <c r="Q50" s="405"/>
      <c r="R50" s="405"/>
    </row>
    <row r="51" spans="1:18" ht="12.75" customHeight="1">
      <c r="A51" s="430" t="s">
        <v>222</v>
      </c>
      <c r="B51" s="431"/>
      <c r="C51" s="41" t="s">
        <v>223</v>
      </c>
      <c r="D51" s="403"/>
      <c r="E51" s="403"/>
      <c r="F51" s="403"/>
      <c r="G51" s="403"/>
      <c r="H51" s="403"/>
      <c r="I51" s="403"/>
      <c r="J51" s="404"/>
      <c r="K51" s="404"/>
      <c r="L51" s="404"/>
      <c r="M51" s="404"/>
      <c r="N51" s="405"/>
      <c r="O51" s="405"/>
      <c r="P51" s="405"/>
      <c r="Q51" s="405"/>
      <c r="R51" s="405"/>
    </row>
    <row r="52" spans="1:18" ht="25.5" customHeight="1">
      <c r="A52" s="430" t="s">
        <v>224</v>
      </c>
      <c r="B52" s="431"/>
      <c r="C52" s="41" t="s">
        <v>225</v>
      </c>
      <c r="D52" s="403"/>
      <c r="E52" s="403"/>
      <c r="F52" s="403"/>
      <c r="G52" s="403"/>
      <c r="H52" s="403"/>
      <c r="I52" s="403"/>
      <c r="J52" s="404"/>
      <c r="K52" s="404"/>
      <c r="L52" s="404"/>
      <c r="M52" s="404"/>
      <c r="N52" s="405"/>
      <c r="O52" s="405"/>
      <c r="P52" s="405"/>
      <c r="Q52" s="405"/>
      <c r="R52" s="405"/>
    </row>
    <row r="53" spans="1:18" ht="12.75" customHeight="1">
      <c r="A53" s="430" t="s">
        <v>226</v>
      </c>
      <c r="B53" s="431"/>
      <c r="C53" s="41" t="s">
        <v>227</v>
      </c>
      <c r="D53" s="403"/>
      <c r="E53" s="403"/>
      <c r="F53" s="403"/>
      <c r="G53" s="403"/>
      <c r="H53" s="403"/>
      <c r="I53" s="403"/>
      <c r="J53" s="404"/>
      <c r="K53" s="404"/>
      <c r="L53" s="404"/>
      <c r="M53" s="404"/>
      <c r="N53" s="405"/>
      <c r="O53" s="405"/>
      <c r="P53" s="405"/>
      <c r="Q53" s="405"/>
      <c r="R53" s="405"/>
    </row>
    <row r="54" spans="1:18" ht="12.75" customHeight="1">
      <c r="A54" s="428" t="s">
        <v>228</v>
      </c>
      <c r="B54" s="429"/>
      <c r="C54" s="41" t="s">
        <v>229</v>
      </c>
      <c r="D54" s="403"/>
      <c r="E54" s="403"/>
      <c r="F54" s="403"/>
      <c r="G54" s="403"/>
      <c r="H54" s="403"/>
      <c r="I54" s="403"/>
      <c r="J54" s="404"/>
      <c r="K54" s="404"/>
      <c r="L54" s="404"/>
      <c r="M54" s="404"/>
      <c r="N54" s="405"/>
      <c r="O54" s="405"/>
      <c r="P54" s="405"/>
      <c r="Q54" s="405"/>
      <c r="R54" s="405"/>
    </row>
    <row r="55" spans="1:18" ht="26.25">
      <c r="A55" s="430" t="s">
        <v>230</v>
      </c>
      <c r="B55" s="431"/>
      <c r="C55" s="41" t="s">
        <v>231</v>
      </c>
      <c r="D55" s="403"/>
      <c r="E55" s="403"/>
      <c r="F55" s="403"/>
      <c r="G55" s="403"/>
      <c r="H55" s="403"/>
      <c r="I55" s="403"/>
      <c r="J55" s="404"/>
      <c r="K55" s="404"/>
      <c r="L55" s="404"/>
      <c r="M55" s="404"/>
      <c r="N55" s="405"/>
      <c r="O55" s="405"/>
      <c r="P55" s="405"/>
      <c r="Q55" s="405"/>
      <c r="R55" s="405"/>
    </row>
    <row r="56" spans="1:18" ht="12.75" customHeight="1">
      <c r="A56" s="430" t="s">
        <v>232</v>
      </c>
      <c r="B56" s="431"/>
      <c r="C56" s="41" t="s">
        <v>233</v>
      </c>
      <c r="D56" s="403"/>
      <c r="E56" s="403"/>
      <c r="F56" s="403"/>
      <c r="G56" s="403"/>
      <c r="H56" s="403"/>
      <c r="I56" s="403"/>
      <c r="J56" s="404"/>
      <c r="K56" s="404"/>
      <c r="L56" s="404"/>
      <c r="M56" s="404"/>
      <c r="N56" s="405"/>
      <c r="O56" s="405"/>
      <c r="P56" s="405"/>
      <c r="Q56" s="405"/>
      <c r="R56" s="405"/>
    </row>
    <row r="57" spans="1:18" ht="25.5" customHeight="1">
      <c r="A57" s="430" t="s">
        <v>234</v>
      </c>
      <c r="B57" s="431"/>
      <c r="C57" s="41" t="s">
        <v>235</v>
      </c>
      <c r="D57" s="403"/>
      <c r="E57" s="403"/>
      <c r="F57" s="403"/>
      <c r="G57" s="403"/>
      <c r="H57" s="403"/>
      <c r="I57" s="403"/>
      <c r="J57" s="404"/>
      <c r="K57" s="404"/>
      <c r="L57" s="404"/>
      <c r="M57" s="404"/>
      <c r="N57" s="405"/>
      <c r="O57" s="405"/>
      <c r="P57" s="405"/>
      <c r="Q57" s="405"/>
      <c r="R57" s="405"/>
    </row>
    <row r="58" spans="1:18" ht="25.5" customHeight="1">
      <c r="A58" s="430" t="s">
        <v>236</v>
      </c>
      <c r="B58" s="431"/>
      <c r="C58" s="41" t="s">
        <v>237</v>
      </c>
      <c r="D58" s="403"/>
      <c r="E58" s="403"/>
      <c r="F58" s="403"/>
      <c r="G58" s="403"/>
      <c r="H58" s="403"/>
      <c r="I58" s="403"/>
      <c r="J58" s="404"/>
      <c r="K58" s="404"/>
      <c r="L58" s="404"/>
      <c r="M58" s="404"/>
      <c r="N58" s="405"/>
      <c r="O58" s="405"/>
      <c r="P58" s="405"/>
      <c r="Q58" s="405"/>
      <c r="R58" s="405"/>
    </row>
    <row r="59" spans="1:18" ht="51" customHeight="1">
      <c r="A59" s="432" t="s">
        <v>238</v>
      </c>
      <c r="B59" s="433"/>
      <c r="C59" s="42" t="s">
        <v>239</v>
      </c>
      <c r="D59" s="434"/>
      <c r="E59" s="434"/>
      <c r="F59" s="434"/>
      <c r="G59" s="434"/>
      <c r="H59" s="434"/>
      <c r="I59" s="434"/>
      <c r="J59" s="435"/>
      <c r="K59" s="435"/>
      <c r="L59" s="435"/>
      <c r="M59" s="435"/>
      <c r="N59" s="436"/>
      <c r="O59" s="436"/>
      <c r="P59" s="436"/>
      <c r="Q59" s="436"/>
      <c r="R59" s="436"/>
    </row>
    <row r="60" spans="1:18" ht="23.25" customHeight="1">
      <c r="A60" s="428" t="s">
        <v>240</v>
      </c>
      <c r="B60" s="429"/>
      <c r="C60" s="41" t="s">
        <v>241</v>
      </c>
      <c r="D60" s="403"/>
      <c r="E60" s="403"/>
      <c r="F60" s="403"/>
      <c r="G60" s="403"/>
      <c r="H60" s="403"/>
      <c r="I60" s="403"/>
      <c r="J60" s="404"/>
      <c r="K60" s="404"/>
      <c r="L60" s="404"/>
      <c r="M60" s="404"/>
      <c r="N60" s="405"/>
      <c r="O60" s="405"/>
      <c r="P60" s="405"/>
      <c r="Q60" s="405"/>
      <c r="R60" s="405"/>
    </row>
    <row r="61" spans="1:18" ht="12.75" customHeight="1">
      <c r="A61" s="430" t="s">
        <v>242</v>
      </c>
      <c r="B61" s="431"/>
      <c r="C61" s="41" t="s">
        <v>243</v>
      </c>
      <c r="D61" s="403"/>
      <c r="E61" s="403"/>
      <c r="F61" s="403"/>
      <c r="G61" s="403"/>
      <c r="H61" s="403"/>
      <c r="I61" s="403"/>
      <c r="J61" s="404"/>
      <c r="K61" s="404"/>
      <c r="L61" s="404"/>
      <c r="M61" s="404"/>
      <c r="N61" s="405"/>
      <c r="O61" s="405"/>
      <c r="P61" s="405"/>
      <c r="Q61" s="405"/>
      <c r="R61" s="405"/>
    </row>
    <row r="62" spans="1:18" s="12" customFormat="1" ht="27" customHeight="1">
      <c r="A62" s="420" t="s">
        <v>291</v>
      </c>
      <c r="B62" s="421"/>
      <c r="C62" s="40">
        <v>13</v>
      </c>
      <c r="D62" s="422"/>
      <c r="E62" s="422"/>
      <c r="F62" s="422"/>
      <c r="G62" s="422"/>
      <c r="H62" s="422"/>
      <c r="I62" s="422"/>
      <c r="J62" s="423"/>
      <c r="K62" s="423"/>
      <c r="L62" s="423"/>
      <c r="M62" s="423"/>
      <c r="N62" s="424"/>
      <c r="O62" s="424"/>
      <c r="P62" s="424"/>
      <c r="Q62" s="424"/>
      <c r="R62" s="424"/>
    </row>
    <row r="63" spans="1:18" ht="12.75">
      <c r="A63" s="410" t="s">
        <v>244</v>
      </c>
      <c r="B63" s="411"/>
      <c r="C63" s="43" t="s">
        <v>245</v>
      </c>
      <c r="D63" s="425"/>
      <c r="E63" s="425"/>
      <c r="F63" s="425"/>
      <c r="G63" s="425"/>
      <c r="H63" s="425"/>
      <c r="I63" s="425"/>
      <c r="J63" s="426"/>
      <c r="K63" s="426"/>
      <c r="L63" s="426"/>
      <c r="M63" s="426"/>
      <c r="N63" s="427"/>
      <c r="O63" s="427"/>
      <c r="P63" s="427"/>
      <c r="Q63" s="427"/>
      <c r="R63" s="427"/>
    </row>
    <row r="64" spans="1:18" ht="27" customHeight="1">
      <c r="A64" s="410" t="s">
        <v>284</v>
      </c>
      <c r="B64" s="411"/>
      <c r="C64" s="44" t="s">
        <v>246</v>
      </c>
      <c r="D64" s="412"/>
      <c r="E64" s="412"/>
      <c r="F64" s="412"/>
      <c r="G64" s="412"/>
      <c r="H64" s="412"/>
      <c r="I64" s="412"/>
      <c r="J64" s="413"/>
      <c r="K64" s="413"/>
      <c r="L64" s="413"/>
      <c r="M64" s="413"/>
      <c r="N64" s="414"/>
      <c r="O64" s="414"/>
      <c r="P64" s="414"/>
      <c r="Q64" s="414"/>
      <c r="R64" s="414"/>
    </row>
    <row r="65" spans="1:18" s="12" customFormat="1" ht="25.5" customHeight="1">
      <c r="A65" s="415" t="s">
        <v>272</v>
      </c>
      <c r="B65" s="416"/>
      <c r="C65" s="40">
        <v>14</v>
      </c>
      <c r="D65" s="417"/>
      <c r="E65" s="417"/>
      <c r="F65" s="417"/>
      <c r="G65" s="417"/>
      <c r="H65" s="417"/>
      <c r="I65" s="417"/>
      <c r="J65" s="418"/>
      <c r="K65" s="418"/>
      <c r="L65" s="418"/>
      <c r="M65" s="418"/>
      <c r="N65" s="419"/>
      <c r="O65" s="419"/>
      <c r="P65" s="419"/>
      <c r="Q65" s="419"/>
      <c r="R65" s="419"/>
    </row>
    <row r="66" spans="1:18" ht="24.75" customHeight="1">
      <c r="A66" s="401" t="s">
        <v>247</v>
      </c>
      <c r="B66" s="402"/>
      <c r="C66" s="41" t="s">
        <v>248</v>
      </c>
      <c r="D66" s="407"/>
      <c r="E66" s="407"/>
      <c r="F66" s="407"/>
      <c r="G66" s="407"/>
      <c r="H66" s="407"/>
      <c r="I66" s="407"/>
      <c r="J66" s="408"/>
      <c r="K66" s="408"/>
      <c r="L66" s="408"/>
      <c r="M66" s="408"/>
      <c r="N66" s="409"/>
      <c r="O66" s="409"/>
      <c r="P66" s="409"/>
      <c r="Q66" s="409"/>
      <c r="R66" s="409"/>
    </row>
    <row r="67" spans="1:18" ht="24.75" customHeight="1">
      <c r="A67" s="401" t="s">
        <v>285</v>
      </c>
      <c r="B67" s="402"/>
      <c r="C67" s="41" t="s">
        <v>249</v>
      </c>
      <c r="D67" s="407"/>
      <c r="E67" s="407"/>
      <c r="F67" s="407"/>
      <c r="G67" s="407"/>
      <c r="H67" s="407"/>
      <c r="I67" s="407"/>
      <c r="J67" s="408"/>
      <c r="K67" s="408"/>
      <c r="L67" s="408"/>
      <c r="M67" s="408"/>
      <c r="N67" s="409"/>
      <c r="O67" s="409"/>
      <c r="P67" s="409"/>
      <c r="Q67" s="409"/>
      <c r="R67" s="409"/>
    </row>
    <row r="68" spans="1:18" ht="12.75">
      <c r="A68" s="401" t="s">
        <v>250</v>
      </c>
      <c r="B68" s="402"/>
      <c r="C68" s="41">
        <v>15</v>
      </c>
      <c r="D68" s="407"/>
      <c r="E68" s="407"/>
      <c r="F68" s="407"/>
      <c r="G68" s="407"/>
      <c r="H68" s="407"/>
      <c r="I68" s="407"/>
      <c r="J68" s="408"/>
      <c r="K68" s="408"/>
      <c r="L68" s="408"/>
      <c r="M68" s="408"/>
      <c r="N68" s="409"/>
      <c r="O68" s="409"/>
      <c r="P68" s="409"/>
      <c r="Q68" s="409"/>
      <c r="R68" s="409"/>
    </row>
    <row r="69" spans="1:18" ht="12.75" customHeight="1">
      <c r="A69" s="401" t="s">
        <v>251</v>
      </c>
      <c r="B69" s="402"/>
      <c r="C69" s="41">
        <v>16</v>
      </c>
      <c r="D69" s="407"/>
      <c r="E69" s="407"/>
      <c r="F69" s="407"/>
      <c r="G69" s="407"/>
      <c r="H69" s="407"/>
      <c r="I69" s="407"/>
      <c r="J69" s="408"/>
      <c r="K69" s="408"/>
      <c r="L69" s="408"/>
      <c r="M69" s="408"/>
      <c r="N69" s="409"/>
      <c r="O69" s="409"/>
      <c r="P69" s="409"/>
      <c r="Q69" s="409"/>
      <c r="R69" s="409"/>
    </row>
    <row r="70" spans="1:18" ht="12.75">
      <c r="A70" s="401" t="s">
        <v>252</v>
      </c>
      <c r="B70" s="402"/>
      <c r="C70" s="41">
        <v>17</v>
      </c>
      <c r="D70" s="407"/>
      <c r="E70" s="407"/>
      <c r="F70" s="407"/>
      <c r="G70" s="407"/>
      <c r="H70" s="407"/>
      <c r="I70" s="407"/>
      <c r="J70" s="408"/>
      <c r="K70" s="408"/>
      <c r="L70" s="408"/>
      <c r="M70" s="408"/>
      <c r="N70" s="409"/>
      <c r="O70" s="409"/>
      <c r="P70" s="409"/>
      <c r="Q70" s="409"/>
      <c r="R70" s="409"/>
    </row>
    <row r="71" spans="1:18" ht="12.75">
      <c r="A71" s="401" t="s">
        <v>253</v>
      </c>
      <c r="B71" s="402"/>
      <c r="C71" s="41">
        <v>31</v>
      </c>
      <c r="D71" s="407"/>
      <c r="E71" s="407"/>
      <c r="F71" s="407"/>
      <c r="G71" s="407"/>
      <c r="H71" s="407"/>
      <c r="I71" s="407"/>
      <c r="J71" s="408"/>
      <c r="K71" s="408"/>
      <c r="L71" s="408"/>
      <c r="M71" s="408"/>
      <c r="N71" s="409"/>
      <c r="O71" s="409"/>
      <c r="P71" s="409"/>
      <c r="Q71" s="409"/>
      <c r="R71" s="409"/>
    </row>
    <row r="72" spans="1:18" ht="12.75">
      <c r="A72" s="401" t="s">
        <v>254</v>
      </c>
      <c r="B72" s="402"/>
      <c r="C72" s="41" t="s">
        <v>96</v>
      </c>
      <c r="D72" s="407"/>
      <c r="E72" s="407"/>
      <c r="F72" s="407"/>
      <c r="G72" s="407"/>
      <c r="H72" s="407"/>
      <c r="I72" s="407"/>
      <c r="J72" s="408"/>
      <c r="K72" s="408"/>
      <c r="L72" s="408"/>
      <c r="M72" s="408"/>
      <c r="N72" s="409"/>
      <c r="O72" s="409"/>
      <c r="P72" s="409"/>
      <c r="Q72" s="409"/>
      <c r="R72" s="409"/>
    </row>
    <row r="73" spans="1:18" ht="12.75">
      <c r="A73" s="401" t="s">
        <v>255</v>
      </c>
      <c r="B73" s="402"/>
      <c r="C73" s="41" t="s">
        <v>116</v>
      </c>
      <c r="D73" s="407"/>
      <c r="E73" s="407"/>
      <c r="F73" s="407"/>
      <c r="G73" s="407"/>
      <c r="H73" s="407"/>
      <c r="I73" s="407"/>
      <c r="J73" s="408"/>
      <c r="K73" s="408"/>
      <c r="L73" s="408"/>
      <c r="M73" s="408"/>
      <c r="N73" s="409"/>
      <c r="O73" s="409"/>
      <c r="P73" s="409"/>
      <c r="Q73" s="409"/>
      <c r="R73" s="409"/>
    </row>
    <row r="74" spans="1:18" ht="25.5" customHeight="1">
      <c r="A74" s="401" t="s">
        <v>256</v>
      </c>
      <c r="B74" s="402"/>
      <c r="C74" s="41"/>
      <c r="D74" s="403"/>
      <c r="E74" s="403"/>
      <c r="F74" s="403"/>
      <c r="G74" s="403"/>
      <c r="H74" s="403"/>
      <c r="I74" s="403"/>
      <c r="J74" s="404"/>
      <c r="K74" s="404"/>
      <c r="L74" s="404"/>
      <c r="M74" s="404"/>
      <c r="N74" s="405"/>
      <c r="O74" s="405"/>
      <c r="P74" s="405"/>
      <c r="Q74" s="405"/>
      <c r="R74" s="405"/>
    </row>
    <row r="75" spans="1:18" s="14" customFormat="1" ht="9">
      <c r="A75" s="406"/>
      <c r="B75" s="406"/>
      <c r="C75" s="406"/>
      <c r="D75" s="406"/>
      <c r="E75" s="406"/>
      <c r="F75" s="406"/>
      <c r="G75" s="406"/>
      <c r="H75" s="406"/>
      <c r="I75" s="406"/>
      <c r="J75" s="406"/>
      <c r="K75" s="406"/>
      <c r="L75" s="406"/>
      <c r="M75" s="406"/>
      <c r="N75" s="406"/>
      <c r="O75" s="406"/>
      <c r="P75" s="406"/>
      <c r="Q75" s="406"/>
      <c r="R75" s="406"/>
    </row>
    <row r="76" spans="1:18" s="14" customFormat="1" ht="9">
      <c r="A76" s="400"/>
      <c r="B76" s="400"/>
      <c r="C76" s="400"/>
      <c r="D76" s="400"/>
      <c r="E76" s="400"/>
      <c r="F76" s="400"/>
      <c r="G76" s="400"/>
      <c r="H76" s="400"/>
      <c r="I76" s="400"/>
      <c r="J76" s="400"/>
      <c r="K76" s="400"/>
      <c r="L76" s="400"/>
      <c r="M76" s="400"/>
      <c r="N76" s="400"/>
      <c r="O76" s="400"/>
      <c r="P76" s="400"/>
      <c r="Q76" s="400"/>
      <c r="R76" s="400"/>
    </row>
    <row r="77" spans="1:18" s="14" customFormat="1" ht="9">
      <c r="A77" s="400"/>
      <c r="B77" s="400"/>
      <c r="C77" s="400"/>
      <c r="D77" s="400"/>
      <c r="E77" s="400"/>
      <c r="F77" s="400"/>
      <c r="G77" s="400"/>
      <c r="H77" s="400"/>
      <c r="I77" s="400"/>
      <c r="J77" s="400"/>
      <c r="K77" s="400"/>
      <c r="L77" s="400"/>
      <c r="M77" s="400"/>
      <c r="N77" s="400"/>
      <c r="O77" s="400"/>
      <c r="P77" s="400"/>
      <c r="Q77" s="400"/>
      <c r="R77" s="400"/>
    </row>
    <row r="78" s="14" customFormat="1" ht="9"/>
    <row r="79" s="14" customFormat="1" ht="9"/>
    <row r="80" s="14" customFormat="1" ht="9"/>
    <row r="81" s="14" customFormat="1" ht="9"/>
    <row r="82" s="14" customFormat="1" ht="9"/>
    <row r="83" s="14" customFormat="1" ht="9"/>
  </sheetData>
  <sheetProtection/>
  <mergeCells count="269">
    <mergeCell ref="A1:O1"/>
    <mergeCell ref="A2:R2"/>
    <mergeCell ref="A3:P3"/>
    <mergeCell ref="A4:R4"/>
    <mergeCell ref="A5:R5"/>
    <mergeCell ref="A6:R6"/>
    <mergeCell ref="A7:R7"/>
    <mergeCell ref="A8:R8"/>
    <mergeCell ref="A9:F9"/>
    <mergeCell ref="G9:R9"/>
    <mergeCell ref="A10:D10"/>
    <mergeCell ref="E10:R10"/>
    <mergeCell ref="A11:R11"/>
    <mergeCell ref="A12:R12"/>
    <mergeCell ref="A13:R13"/>
    <mergeCell ref="A14:J15"/>
    <mergeCell ref="K14:R15"/>
    <mergeCell ref="A16:J16"/>
    <mergeCell ref="K16:R16"/>
    <mergeCell ref="A17:R17"/>
    <mergeCell ref="A18:R18"/>
    <mergeCell ref="A19:E20"/>
    <mergeCell ref="F19:L19"/>
    <mergeCell ref="M19:O20"/>
    <mergeCell ref="P19:R20"/>
    <mergeCell ref="F20:H20"/>
    <mergeCell ref="I20:L20"/>
    <mergeCell ref="A21:E21"/>
    <mergeCell ref="F21:H21"/>
    <mergeCell ref="I21:L21"/>
    <mergeCell ref="M21:O21"/>
    <mergeCell ref="P21:R21"/>
    <mergeCell ref="A22:E22"/>
    <mergeCell ref="F22:H22"/>
    <mergeCell ref="I22:L22"/>
    <mergeCell ref="M22:O22"/>
    <mergeCell ref="P22:R22"/>
    <mergeCell ref="A23:R23"/>
    <mergeCell ref="A24:R24"/>
    <mergeCell ref="B25:D25"/>
    <mergeCell ref="E25:G25"/>
    <mergeCell ref="H25:K25"/>
    <mergeCell ref="L25:N25"/>
    <mergeCell ref="O25:P25"/>
    <mergeCell ref="Q25:R25"/>
    <mergeCell ref="B26:D26"/>
    <mergeCell ref="E26:G26"/>
    <mergeCell ref="H26:K26"/>
    <mergeCell ref="L26:N26"/>
    <mergeCell ref="O26:P26"/>
    <mergeCell ref="Q26:R26"/>
    <mergeCell ref="B27:D27"/>
    <mergeCell ref="E27:G27"/>
    <mergeCell ref="H27:K27"/>
    <mergeCell ref="L27:N27"/>
    <mergeCell ref="O27:P27"/>
    <mergeCell ref="Q27:R27"/>
    <mergeCell ref="A28:R28"/>
    <mergeCell ref="A29:R29"/>
    <mergeCell ref="A30:B30"/>
    <mergeCell ref="C30:K30"/>
    <mergeCell ref="L30:R30"/>
    <mergeCell ref="A31:B31"/>
    <mergeCell ref="C31:K31"/>
    <mergeCell ref="L31:R31"/>
    <mergeCell ref="A32:B32"/>
    <mergeCell ref="C32:K32"/>
    <mergeCell ref="L32:R32"/>
    <mergeCell ref="A33:B33"/>
    <mergeCell ref="C33:K33"/>
    <mergeCell ref="L33:R33"/>
    <mergeCell ref="A34:B34"/>
    <mergeCell ref="C34:K34"/>
    <mergeCell ref="L34:R34"/>
    <mergeCell ref="A35:R35"/>
    <mergeCell ref="A36:R36"/>
    <mergeCell ref="A37:B37"/>
    <mergeCell ref="D37:F37"/>
    <mergeCell ref="G37:I37"/>
    <mergeCell ref="J37:M37"/>
    <mergeCell ref="N37:R37"/>
    <mergeCell ref="A38:B38"/>
    <mergeCell ref="D38:F38"/>
    <mergeCell ref="G38:I38"/>
    <mergeCell ref="J38:M38"/>
    <mergeCell ref="N38:R38"/>
    <mergeCell ref="A39:B39"/>
    <mergeCell ref="D39:F39"/>
    <mergeCell ref="G39:I39"/>
    <mergeCell ref="J39:M39"/>
    <mergeCell ref="N39:R39"/>
    <mergeCell ref="A40:B40"/>
    <mergeCell ref="D40:F40"/>
    <mergeCell ref="G40:I40"/>
    <mergeCell ref="J40:M40"/>
    <mergeCell ref="N40:R40"/>
    <mergeCell ref="A41:B41"/>
    <mergeCell ref="D41:F41"/>
    <mergeCell ref="G41:I41"/>
    <mergeCell ref="J41:M41"/>
    <mergeCell ref="N41:R41"/>
    <mergeCell ref="A42:B42"/>
    <mergeCell ref="D42:F42"/>
    <mergeCell ref="G42:I42"/>
    <mergeCell ref="J42:M42"/>
    <mergeCell ref="N42:R42"/>
    <mergeCell ref="A43:B43"/>
    <mergeCell ref="D43:F43"/>
    <mergeCell ref="G43:I43"/>
    <mergeCell ref="J43:M43"/>
    <mergeCell ref="N43:R43"/>
    <mergeCell ref="A44:B44"/>
    <mergeCell ref="D44:F44"/>
    <mergeCell ref="G44:I44"/>
    <mergeCell ref="J44:M44"/>
    <mergeCell ref="N44:R44"/>
    <mergeCell ref="A45:B45"/>
    <mergeCell ref="D45:F45"/>
    <mergeCell ref="G45:I45"/>
    <mergeCell ref="J45:M45"/>
    <mergeCell ref="N45:R45"/>
    <mergeCell ref="A46:B46"/>
    <mergeCell ref="D46:F46"/>
    <mergeCell ref="G46:I46"/>
    <mergeCell ref="J46:M46"/>
    <mergeCell ref="N46:R46"/>
    <mergeCell ref="A47:B47"/>
    <mergeCell ref="D47:F47"/>
    <mergeCell ref="G47:I47"/>
    <mergeCell ref="J47:M47"/>
    <mergeCell ref="N47:R47"/>
    <mergeCell ref="A48:B48"/>
    <mergeCell ref="D48:F48"/>
    <mergeCell ref="G48:I48"/>
    <mergeCell ref="J48:M48"/>
    <mergeCell ref="N48:R48"/>
    <mergeCell ref="A49:B49"/>
    <mergeCell ref="D49:F49"/>
    <mergeCell ref="G49:I49"/>
    <mergeCell ref="J49:M49"/>
    <mergeCell ref="N49:R49"/>
    <mergeCell ref="A50:B50"/>
    <mergeCell ref="D50:F50"/>
    <mergeCell ref="G50:I50"/>
    <mergeCell ref="J50:M50"/>
    <mergeCell ref="N50:R50"/>
    <mergeCell ref="A51:B51"/>
    <mergeCell ref="D51:F51"/>
    <mergeCell ref="G51:I51"/>
    <mergeCell ref="J51:M51"/>
    <mergeCell ref="N51:R51"/>
    <mergeCell ref="A52:B52"/>
    <mergeCell ref="D52:F52"/>
    <mergeCell ref="G52:I52"/>
    <mergeCell ref="J52:M52"/>
    <mergeCell ref="N52:R52"/>
    <mergeCell ref="A53:B53"/>
    <mergeCell ref="D53:F53"/>
    <mergeCell ref="G53:I53"/>
    <mergeCell ref="J53:M53"/>
    <mergeCell ref="N53:R53"/>
    <mergeCell ref="A54:B54"/>
    <mergeCell ref="D54:F54"/>
    <mergeCell ref="G54:I54"/>
    <mergeCell ref="J54:M54"/>
    <mergeCell ref="N54:R54"/>
    <mergeCell ref="A55:B55"/>
    <mergeCell ref="D55:F55"/>
    <mergeCell ref="G55:I55"/>
    <mergeCell ref="J55:M55"/>
    <mergeCell ref="N55:R55"/>
    <mergeCell ref="A56:B56"/>
    <mergeCell ref="D56:F56"/>
    <mergeCell ref="G56:I56"/>
    <mergeCell ref="J56:M56"/>
    <mergeCell ref="N56:R56"/>
    <mergeCell ref="A57:B57"/>
    <mergeCell ref="D57:F57"/>
    <mergeCell ref="G57:I57"/>
    <mergeCell ref="J57:M57"/>
    <mergeCell ref="N57:R57"/>
    <mergeCell ref="A58:B58"/>
    <mergeCell ref="D58:F58"/>
    <mergeCell ref="G58:I58"/>
    <mergeCell ref="J58:M58"/>
    <mergeCell ref="N58:R58"/>
    <mergeCell ref="A59:B59"/>
    <mergeCell ref="D59:F59"/>
    <mergeCell ref="G59:I59"/>
    <mergeCell ref="J59:M59"/>
    <mergeCell ref="N59:R59"/>
    <mergeCell ref="A60:B60"/>
    <mergeCell ref="D60:F60"/>
    <mergeCell ref="G60:I60"/>
    <mergeCell ref="J60:M60"/>
    <mergeCell ref="N60:R60"/>
    <mergeCell ref="A61:B61"/>
    <mergeCell ref="D61:F61"/>
    <mergeCell ref="G61:I61"/>
    <mergeCell ref="J61:M61"/>
    <mergeCell ref="N61:R61"/>
    <mergeCell ref="A62:B62"/>
    <mergeCell ref="D62:F62"/>
    <mergeCell ref="G62:I62"/>
    <mergeCell ref="J62:M62"/>
    <mergeCell ref="N62:R62"/>
    <mergeCell ref="A63:B63"/>
    <mergeCell ref="D63:F63"/>
    <mergeCell ref="G63:I63"/>
    <mergeCell ref="J63:M63"/>
    <mergeCell ref="N63:R63"/>
    <mergeCell ref="A64:B64"/>
    <mergeCell ref="D64:F64"/>
    <mergeCell ref="G64:I64"/>
    <mergeCell ref="J64:M64"/>
    <mergeCell ref="N64:R64"/>
    <mergeCell ref="A65:B65"/>
    <mergeCell ref="D65:F65"/>
    <mergeCell ref="G65:I65"/>
    <mergeCell ref="J65:M65"/>
    <mergeCell ref="N65:R65"/>
    <mergeCell ref="A66:B66"/>
    <mergeCell ref="D66:F66"/>
    <mergeCell ref="G66:I66"/>
    <mergeCell ref="J66:M66"/>
    <mergeCell ref="N66:R66"/>
    <mergeCell ref="A67:B67"/>
    <mergeCell ref="D67:F67"/>
    <mergeCell ref="G67:I67"/>
    <mergeCell ref="J67:M67"/>
    <mergeCell ref="N67:R67"/>
    <mergeCell ref="A68:B68"/>
    <mergeCell ref="D68:F68"/>
    <mergeCell ref="G68:I68"/>
    <mergeCell ref="J68:M68"/>
    <mergeCell ref="N68:R68"/>
    <mergeCell ref="A69:B69"/>
    <mergeCell ref="D69:F69"/>
    <mergeCell ref="G69:I69"/>
    <mergeCell ref="J69:M69"/>
    <mergeCell ref="N69:R69"/>
    <mergeCell ref="A70:B70"/>
    <mergeCell ref="D70:F70"/>
    <mergeCell ref="G70:I70"/>
    <mergeCell ref="J70:M70"/>
    <mergeCell ref="N70:R70"/>
    <mergeCell ref="A71:B71"/>
    <mergeCell ref="D71:F71"/>
    <mergeCell ref="G71:I71"/>
    <mergeCell ref="J71:M71"/>
    <mergeCell ref="N71:R71"/>
    <mergeCell ref="A72:B72"/>
    <mergeCell ref="D72:F72"/>
    <mergeCell ref="G72:I72"/>
    <mergeCell ref="J72:M72"/>
    <mergeCell ref="N72:R72"/>
    <mergeCell ref="A73:B73"/>
    <mergeCell ref="D73:F73"/>
    <mergeCell ref="G73:I73"/>
    <mergeCell ref="J73:M73"/>
    <mergeCell ref="N73:R73"/>
    <mergeCell ref="A76:R76"/>
    <mergeCell ref="A77:R77"/>
    <mergeCell ref="A74:B74"/>
    <mergeCell ref="D74:F74"/>
    <mergeCell ref="G74:I74"/>
    <mergeCell ref="J74:M74"/>
    <mergeCell ref="N74:R74"/>
    <mergeCell ref="A75:R7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0"/>
  <sheetViews>
    <sheetView view="pageBreakPreview" zoomScale="60" zoomScaleNormal="75" zoomScalePageLayoutView="0" workbookViewId="0" topLeftCell="A10">
      <selection activeCell="S17" sqref="S17"/>
    </sheetView>
  </sheetViews>
  <sheetFormatPr defaultColWidth="9.00390625" defaultRowHeight="12.75"/>
  <cols>
    <col min="1" max="1" width="4.50390625" style="0" customWidth="1"/>
    <col min="2" max="2" width="22.50390625" style="0" customWidth="1"/>
    <col min="3" max="4" width="10.625" style="0" customWidth="1"/>
    <col min="5" max="7" width="11.625" style="0" customWidth="1"/>
    <col min="8" max="8" width="12.625" style="0" customWidth="1"/>
    <col min="9" max="9" width="11.625" style="0" customWidth="1"/>
    <col min="10" max="10" width="12.875" style="0" customWidth="1"/>
    <col min="11" max="11" width="10.625" style="0" customWidth="1"/>
    <col min="12" max="12" width="13.375" style="0" customWidth="1"/>
    <col min="13" max="14" width="11.625" style="0" customWidth="1"/>
  </cols>
  <sheetData>
    <row r="1" spans="1:14" ht="13.5">
      <c r="A1" s="516">
        <v>8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</row>
    <row r="2" spans="1:14" ht="13.5">
      <c r="A2" s="79">
        <v>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4.25" thickBo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19.5" customHeight="1" thickBot="1">
      <c r="A4" s="500" t="s">
        <v>353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2"/>
    </row>
    <row r="5" spans="1:14" ht="15" customHeight="1">
      <c r="A5" s="519" t="s">
        <v>257</v>
      </c>
      <c r="B5" s="521" t="s">
        <v>258</v>
      </c>
      <c r="C5" s="522"/>
      <c r="D5" s="492" t="s">
        <v>259</v>
      </c>
      <c r="E5" s="494" t="s">
        <v>260</v>
      </c>
      <c r="F5" s="495"/>
      <c r="G5" s="495"/>
      <c r="H5" s="496"/>
      <c r="I5" s="492" t="s">
        <v>321</v>
      </c>
      <c r="J5" s="489" t="s">
        <v>322</v>
      </c>
      <c r="K5" s="490"/>
      <c r="L5" s="490"/>
      <c r="M5" s="490"/>
      <c r="N5" s="491"/>
    </row>
    <row r="6" spans="1:14" ht="43.5" customHeight="1" thickBot="1">
      <c r="A6" s="520"/>
      <c r="B6" s="523"/>
      <c r="C6" s="524"/>
      <c r="D6" s="493"/>
      <c r="E6" s="497"/>
      <c r="F6" s="498"/>
      <c r="G6" s="498"/>
      <c r="H6" s="499"/>
      <c r="I6" s="493"/>
      <c r="J6" s="81" t="s">
        <v>323</v>
      </c>
      <c r="K6" s="81" t="s">
        <v>324</v>
      </c>
      <c r="L6" s="81" t="s">
        <v>8</v>
      </c>
      <c r="M6" s="81" t="s">
        <v>325</v>
      </c>
      <c r="N6" s="82" t="s">
        <v>252</v>
      </c>
    </row>
    <row r="7" spans="1:14" ht="12" customHeight="1" thickBot="1">
      <c r="A7" s="83">
        <v>1</v>
      </c>
      <c r="B7" s="517">
        <v>2</v>
      </c>
      <c r="C7" s="518"/>
      <c r="D7" s="84">
        <v>3</v>
      </c>
      <c r="E7" s="528">
        <v>4</v>
      </c>
      <c r="F7" s="529"/>
      <c r="G7" s="529"/>
      <c r="H7" s="530"/>
      <c r="I7" s="84">
        <v>5</v>
      </c>
      <c r="J7" s="84">
        <v>6</v>
      </c>
      <c r="K7" s="84">
        <v>7</v>
      </c>
      <c r="L7" s="84">
        <v>8</v>
      </c>
      <c r="M7" s="84">
        <v>9</v>
      </c>
      <c r="N7" s="85">
        <v>10</v>
      </c>
    </row>
    <row r="8" spans="1:14" ht="13.5" thickTop="1">
      <c r="A8" s="86" t="s">
        <v>326</v>
      </c>
      <c r="B8" s="533"/>
      <c r="C8" s="534"/>
      <c r="D8" s="87"/>
      <c r="E8" s="525"/>
      <c r="F8" s="526"/>
      <c r="G8" s="526"/>
      <c r="H8" s="527"/>
      <c r="I8" s="88">
        <f>SUM(J8:N8)</f>
        <v>0</v>
      </c>
      <c r="J8" s="89"/>
      <c r="K8" s="89"/>
      <c r="L8" s="89"/>
      <c r="M8" s="89"/>
      <c r="N8" s="90"/>
    </row>
    <row r="9" spans="1:14" ht="12.75">
      <c r="A9" s="91" t="s">
        <v>327</v>
      </c>
      <c r="B9" s="531"/>
      <c r="C9" s="532"/>
      <c r="D9" s="41"/>
      <c r="E9" s="536"/>
      <c r="F9" s="537"/>
      <c r="G9" s="537"/>
      <c r="H9" s="538"/>
      <c r="I9" s="88">
        <f>SUM(J9:N9)</f>
        <v>0</v>
      </c>
      <c r="J9" s="92"/>
      <c r="K9" s="92"/>
      <c r="L9" s="92"/>
      <c r="M9" s="92"/>
      <c r="N9" s="93"/>
    </row>
    <row r="10" spans="1:14" ht="12.75">
      <c r="A10" s="91" t="s">
        <v>328</v>
      </c>
      <c r="B10" s="531"/>
      <c r="C10" s="532"/>
      <c r="D10" s="41"/>
      <c r="E10" s="536"/>
      <c r="F10" s="537"/>
      <c r="G10" s="537"/>
      <c r="H10" s="538"/>
      <c r="I10" s="88">
        <f>SUM(J10:N10)</f>
        <v>0</v>
      </c>
      <c r="J10" s="92"/>
      <c r="K10" s="92"/>
      <c r="L10" s="92"/>
      <c r="M10" s="92"/>
      <c r="N10" s="93"/>
    </row>
    <row r="11" spans="1:14" ht="13.5" thickBot="1">
      <c r="A11" s="94"/>
      <c r="B11" s="539"/>
      <c r="C11" s="540"/>
      <c r="D11" s="95"/>
      <c r="E11" s="504"/>
      <c r="F11" s="505"/>
      <c r="G11" s="505"/>
      <c r="H11" s="506"/>
      <c r="I11" s="96"/>
      <c r="J11" s="97"/>
      <c r="K11" s="97"/>
      <c r="L11" s="97"/>
      <c r="M11" s="97"/>
      <c r="N11" s="98"/>
    </row>
    <row r="12" spans="1:14" ht="5.25" customHeight="1" thickTop="1">
      <c r="A12" s="507"/>
      <c r="B12" s="508"/>
      <c r="C12" s="508"/>
      <c r="D12" s="508"/>
      <c r="E12" s="508"/>
      <c r="F12" s="508"/>
      <c r="G12" s="508"/>
      <c r="H12" s="508"/>
      <c r="I12" s="508"/>
      <c r="J12" s="508"/>
      <c r="K12" s="508"/>
      <c r="L12" s="508"/>
      <c r="M12" s="508"/>
      <c r="N12" s="509"/>
    </row>
    <row r="13" spans="1:14" ht="16.5" customHeight="1" thickBot="1">
      <c r="A13" s="541" t="s">
        <v>316</v>
      </c>
      <c r="B13" s="542"/>
      <c r="C13" s="542"/>
      <c r="D13" s="542"/>
      <c r="E13" s="542"/>
      <c r="F13" s="542"/>
      <c r="G13" s="542"/>
      <c r="H13" s="543"/>
      <c r="I13" s="99">
        <f>SUM(J13:N13)</f>
        <v>0</v>
      </c>
      <c r="J13" s="100">
        <f>SUM(J8:J10)</f>
        <v>0</v>
      </c>
      <c r="K13" s="100">
        <f>SUM(K8:K10)</f>
        <v>0</v>
      </c>
      <c r="L13" s="100">
        <f>SUM(L8:L10)</f>
        <v>0</v>
      </c>
      <c r="M13" s="100">
        <f>SUM(M8:M10)</f>
        <v>0</v>
      </c>
      <c r="N13" s="101">
        <f>SUM(N8:N10)</f>
        <v>0</v>
      </c>
    </row>
    <row r="14" spans="1:14" ht="16.5" customHeight="1">
      <c r="A14" s="142"/>
      <c r="B14" s="142"/>
      <c r="C14" s="142"/>
      <c r="D14" s="142"/>
      <c r="E14" s="142"/>
      <c r="F14" s="142"/>
      <c r="G14" s="142"/>
      <c r="H14" s="142"/>
      <c r="I14" s="143"/>
      <c r="J14" s="144"/>
      <c r="K14" s="144"/>
      <c r="L14" s="144"/>
      <c r="M14" s="144"/>
      <c r="N14" s="144"/>
    </row>
    <row r="15" spans="1:14" ht="16.5" customHeight="1">
      <c r="A15" s="142"/>
      <c r="B15" s="142"/>
      <c r="C15" s="142"/>
      <c r="D15" s="142"/>
      <c r="E15" s="142"/>
      <c r="F15" s="142"/>
      <c r="G15" s="142"/>
      <c r="H15" s="142"/>
      <c r="I15" s="143"/>
      <c r="J15" s="144"/>
      <c r="K15" s="144"/>
      <c r="L15" s="144"/>
      <c r="M15" s="144"/>
      <c r="N15" s="144"/>
    </row>
    <row r="16" spans="1:14" ht="13.5">
      <c r="A16" s="102"/>
      <c r="B16" s="102"/>
      <c r="C16" s="102"/>
      <c r="D16" s="102"/>
      <c r="E16" s="102"/>
      <c r="F16" s="102"/>
      <c r="G16" s="102"/>
      <c r="H16" s="79"/>
      <c r="I16" s="79"/>
      <c r="J16" s="79"/>
      <c r="K16" s="79"/>
      <c r="L16" s="79"/>
      <c r="M16" s="79"/>
      <c r="N16" s="79"/>
    </row>
    <row r="17" spans="1:14" ht="18.75" customHeight="1">
      <c r="A17" s="510" t="s">
        <v>261</v>
      </c>
      <c r="B17" s="511"/>
      <c r="C17" s="511"/>
      <c r="D17" s="511"/>
      <c r="E17" s="511"/>
      <c r="F17" s="511"/>
      <c r="G17" s="511"/>
      <c r="H17" s="511"/>
      <c r="I17" s="511"/>
      <c r="J17" s="511"/>
      <c r="K17" s="511"/>
      <c r="L17" s="511"/>
      <c r="M17" s="511"/>
      <c r="N17" s="512"/>
    </row>
    <row r="18" spans="1:14" ht="13.5">
      <c r="A18" s="102"/>
      <c r="B18" s="102"/>
      <c r="C18" s="102"/>
      <c r="D18" s="102"/>
      <c r="E18" s="102"/>
      <c r="F18" s="102"/>
      <c r="G18" s="102"/>
      <c r="H18" s="79"/>
      <c r="I18" s="79"/>
      <c r="J18" s="79"/>
      <c r="K18" s="79"/>
      <c r="L18" s="79"/>
      <c r="M18" s="79"/>
      <c r="N18" s="79"/>
    </row>
    <row r="19" spans="1:14" ht="13.5">
      <c r="A19" s="102"/>
      <c r="B19" s="102"/>
      <c r="C19" s="102"/>
      <c r="D19" s="102"/>
      <c r="E19" s="102"/>
      <c r="F19" s="102"/>
      <c r="G19" s="102"/>
      <c r="H19" s="79"/>
      <c r="I19" s="79"/>
      <c r="J19" s="79"/>
      <c r="K19" s="79"/>
      <c r="L19" s="79"/>
      <c r="M19" s="79"/>
      <c r="N19" s="79"/>
    </row>
    <row r="20" spans="1:14" s="103" customFormat="1" ht="17.25" customHeight="1" thickBot="1">
      <c r="A20" s="104"/>
      <c r="B20" s="104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14" s="103" customFormat="1" ht="19.5" customHeight="1">
      <c r="A21" s="513" t="s">
        <v>352</v>
      </c>
      <c r="B21" s="514"/>
      <c r="C21" s="514"/>
      <c r="D21" s="514"/>
      <c r="E21" s="514"/>
      <c r="F21" s="514"/>
      <c r="G21" s="514"/>
      <c r="H21" s="514"/>
      <c r="I21" s="514"/>
      <c r="J21" s="514"/>
      <c r="K21" s="514"/>
      <c r="L21" s="514"/>
      <c r="M21" s="514"/>
      <c r="N21" s="515"/>
    </row>
    <row r="22" spans="1:14" s="103" customFormat="1" ht="37.5" customHeight="1">
      <c r="A22" s="145" t="s">
        <v>257</v>
      </c>
      <c r="B22" s="451" t="s">
        <v>286</v>
      </c>
      <c r="C22" s="451"/>
      <c r="D22" s="451"/>
      <c r="E22" s="451"/>
      <c r="F22" s="451"/>
      <c r="G22" s="451" t="s">
        <v>348</v>
      </c>
      <c r="H22" s="451"/>
      <c r="I22" s="451" t="s">
        <v>9</v>
      </c>
      <c r="J22" s="451"/>
      <c r="K22" s="451" t="s">
        <v>349</v>
      </c>
      <c r="L22" s="451"/>
      <c r="M22" s="451" t="s">
        <v>350</v>
      </c>
      <c r="N22" s="548"/>
    </row>
    <row r="23" spans="1:14" s="103" customFormat="1" ht="17.25" customHeight="1">
      <c r="A23" s="146"/>
      <c r="B23" s="544"/>
      <c r="C23" s="544"/>
      <c r="D23" s="544"/>
      <c r="E23" s="544"/>
      <c r="F23" s="544"/>
      <c r="G23" s="545"/>
      <c r="H23" s="545"/>
      <c r="I23" s="545"/>
      <c r="J23" s="545"/>
      <c r="K23" s="545"/>
      <c r="L23" s="545"/>
      <c r="M23" s="545"/>
      <c r="N23" s="550"/>
    </row>
    <row r="24" spans="1:14" s="103" customFormat="1" ht="17.25" customHeight="1">
      <c r="A24" s="146"/>
      <c r="B24" s="544"/>
      <c r="C24" s="544"/>
      <c r="D24" s="544"/>
      <c r="E24" s="544"/>
      <c r="F24" s="544"/>
      <c r="G24" s="545"/>
      <c r="H24" s="545"/>
      <c r="I24" s="545"/>
      <c r="J24" s="545"/>
      <c r="K24" s="545"/>
      <c r="L24" s="545"/>
      <c r="M24" s="545"/>
      <c r="N24" s="550"/>
    </row>
    <row r="25" spans="1:14" s="103" customFormat="1" ht="17.25" customHeight="1">
      <c r="A25" s="146"/>
      <c r="B25" s="544"/>
      <c r="C25" s="544"/>
      <c r="D25" s="544"/>
      <c r="E25" s="544"/>
      <c r="F25" s="544"/>
      <c r="G25" s="545"/>
      <c r="H25" s="545"/>
      <c r="I25" s="545"/>
      <c r="J25" s="545"/>
      <c r="K25" s="545"/>
      <c r="L25" s="545"/>
      <c r="M25" s="545"/>
      <c r="N25" s="550"/>
    </row>
    <row r="26" spans="1:14" s="103" customFormat="1" ht="17.25" customHeight="1" thickBot="1">
      <c r="A26" s="147"/>
      <c r="B26" s="546"/>
      <c r="C26" s="546"/>
      <c r="D26" s="546"/>
      <c r="E26" s="546"/>
      <c r="F26" s="546"/>
      <c r="G26" s="547"/>
      <c r="H26" s="547"/>
      <c r="I26" s="547"/>
      <c r="J26" s="547"/>
      <c r="K26" s="547"/>
      <c r="L26" s="547"/>
      <c r="M26" s="547"/>
      <c r="N26" s="549"/>
    </row>
    <row r="27" spans="1:14" s="103" customFormat="1" ht="19.5" customHeight="1" thickBot="1" thickTop="1">
      <c r="A27" s="556" t="s">
        <v>350</v>
      </c>
      <c r="B27" s="557"/>
      <c r="C27" s="557"/>
      <c r="D27" s="557"/>
      <c r="E27" s="557"/>
      <c r="F27" s="557"/>
      <c r="G27" s="535">
        <f>SUM(G23:H26)</f>
        <v>0</v>
      </c>
      <c r="H27" s="535"/>
      <c r="I27" s="535">
        <f>SUM(I23:J26)</f>
        <v>0</v>
      </c>
      <c r="J27" s="535"/>
      <c r="K27" s="535">
        <f>SUM(K23:L26)</f>
        <v>0</v>
      </c>
      <c r="L27" s="535"/>
      <c r="M27" s="551">
        <f>SUM(G27:L27)</f>
        <v>0</v>
      </c>
      <c r="N27" s="552"/>
    </row>
    <row r="28" spans="1:14" s="103" customFormat="1" ht="19.5" customHeight="1" thickBot="1">
      <c r="A28" s="558" t="s">
        <v>351</v>
      </c>
      <c r="B28" s="493"/>
      <c r="C28" s="493"/>
      <c r="D28" s="493"/>
      <c r="E28" s="493"/>
      <c r="F28" s="493"/>
      <c r="G28" s="553"/>
      <c r="H28" s="553"/>
      <c r="I28" s="553"/>
      <c r="J28" s="553"/>
      <c r="K28" s="553"/>
      <c r="L28" s="553"/>
      <c r="M28" s="554">
        <v>1</v>
      </c>
      <c r="N28" s="555"/>
    </row>
    <row r="29" spans="1:14" s="103" customFormat="1" ht="17.25" customHeight="1">
      <c r="A29" s="104"/>
      <c r="B29" s="104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</row>
    <row r="30" spans="1:14" s="103" customFormat="1" ht="17.25" customHeight="1">
      <c r="A30" s="104"/>
      <c r="B30" s="104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</row>
    <row r="31" spans="1:14" s="103" customFormat="1" ht="17.25" customHeight="1">
      <c r="A31" s="104"/>
      <c r="B31" s="104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</row>
    <row r="32" spans="1:14" s="103" customFormat="1" ht="17.25" customHeight="1">
      <c r="A32" s="510" t="s">
        <v>262</v>
      </c>
      <c r="B32" s="511"/>
      <c r="C32" s="511"/>
      <c r="D32" s="511"/>
      <c r="E32" s="511"/>
      <c r="F32" s="511"/>
      <c r="G32" s="511"/>
      <c r="H32" s="511"/>
      <c r="I32" s="511"/>
      <c r="J32" s="511"/>
      <c r="K32" s="511"/>
      <c r="L32" s="511"/>
      <c r="M32" s="511"/>
      <c r="N32" s="512"/>
    </row>
    <row r="33" spans="1:14" ht="13.5">
      <c r="A33" s="104"/>
      <c r="B33" s="104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1:14" s="103" customFormat="1" ht="18" customHeight="1">
      <c r="A34" s="104"/>
      <c r="B34" s="104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</row>
    <row r="35" spans="1:14" ht="12.75">
      <c r="A35" s="103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</row>
    <row r="36" ht="12.75" customHeight="1"/>
    <row r="37" spans="2:14" ht="12.75" customHeight="1">
      <c r="B37" s="488" t="s">
        <v>329</v>
      </c>
      <c r="C37" s="488"/>
      <c r="D37" s="488"/>
      <c r="E37" s="488"/>
      <c r="F37" s="488"/>
      <c r="G37" s="488"/>
      <c r="H37" s="488"/>
      <c r="I37" s="488"/>
      <c r="J37" s="488"/>
      <c r="K37" s="488"/>
      <c r="L37" s="488"/>
      <c r="M37" s="488"/>
      <c r="N37" s="488"/>
    </row>
    <row r="38" spans="2:14" ht="12.75">
      <c r="B38" s="45" t="s">
        <v>287</v>
      </c>
      <c r="C38" s="106"/>
      <c r="D38" s="107"/>
      <c r="E38" s="107"/>
      <c r="F38" s="106"/>
      <c r="G38" s="106"/>
      <c r="H38" s="106"/>
      <c r="I38" s="106"/>
      <c r="J38" s="106"/>
      <c r="K38" s="106"/>
      <c r="L38" s="106"/>
      <c r="M38" s="106"/>
      <c r="N38" s="106"/>
    </row>
    <row r="39" spans="2:14" ht="36" customHeight="1">
      <c r="B39" s="503" t="s">
        <v>288</v>
      </c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</row>
    <row r="40" spans="2:14" ht="12.75" customHeight="1">
      <c r="B40" s="488" t="s">
        <v>263</v>
      </c>
      <c r="C40" s="488"/>
      <c r="D40" s="488"/>
      <c r="E40" s="488"/>
      <c r="F40" s="488"/>
      <c r="G40" s="488"/>
      <c r="H40" s="488"/>
      <c r="I40" s="488"/>
      <c r="J40" s="488"/>
      <c r="K40" s="488"/>
      <c r="L40" s="488"/>
      <c r="M40" s="488"/>
      <c r="N40" s="488"/>
    </row>
    <row r="41" spans="2:14" ht="25.5" customHeight="1">
      <c r="B41" s="488" t="s">
        <v>264</v>
      </c>
      <c r="C41" s="488"/>
      <c r="D41" s="488"/>
      <c r="E41" s="488"/>
      <c r="F41" s="488"/>
      <c r="G41" s="488"/>
      <c r="H41" s="488"/>
      <c r="I41" s="488"/>
      <c r="J41" s="488"/>
      <c r="K41" s="488"/>
      <c r="L41" s="488"/>
      <c r="M41" s="488"/>
      <c r="N41" s="488"/>
    </row>
    <row r="42" spans="2:14" ht="12.75" customHeight="1">
      <c r="B42" s="488" t="s">
        <v>330</v>
      </c>
      <c r="C42" s="488"/>
      <c r="D42" s="488"/>
      <c r="E42" s="488"/>
      <c r="F42" s="488"/>
      <c r="G42" s="488"/>
      <c r="H42" s="488"/>
      <c r="I42" s="488"/>
      <c r="J42" s="488"/>
      <c r="K42" s="488"/>
      <c r="L42" s="488"/>
      <c r="M42" s="488"/>
      <c r="N42" s="488"/>
    </row>
    <row r="43" spans="2:14" ht="12.75">
      <c r="B43" s="488" t="s">
        <v>265</v>
      </c>
      <c r="C43" s="488"/>
      <c r="D43" s="488"/>
      <c r="E43" s="488"/>
      <c r="F43" s="488"/>
      <c r="G43" s="488"/>
      <c r="H43" s="488"/>
      <c r="I43" s="488"/>
      <c r="J43" s="488"/>
      <c r="K43" s="488"/>
      <c r="L43" s="488"/>
      <c r="M43" s="488"/>
      <c r="N43" s="488"/>
    </row>
    <row r="44" spans="2:14" ht="12.75">
      <c r="B44" s="488" t="s">
        <v>266</v>
      </c>
      <c r="C44" s="488"/>
      <c r="D44" s="488"/>
      <c r="E44" s="488"/>
      <c r="F44" s="488"/>
      <c r="G44" s="488"/>
      <c r="H44" s="488"/>
      <c r="I44" s="488"/>
      <c r="J44" s="488"/>
      <c r="K44" s="488"/>
      <c r="L44" s="488"/>
      <c r="M44" s="488"/>
      <c r="N44" s="488"/>
    </row>
    <row r="45" spans="2:14" ht="12.75">
      <c r="B45" s="488" t="s">
        <v>267</v>
      </c>
      <c r="C45" s="488"/>
      <c r="D45" s="488"/>
      <c r="E45" s="488"/>
      <c r="F45" s="488"/>
      <c r="G45" s="488"/>
      <c r="H45" s="488"/>
      <c r="I45" s="488"/>
      <c r="J45" s="488"/>
      <c r="K45" s="488"/>
      <c r="L45" s="488"/>
      <c r="M45" s="488"/>
      <c r="N45" s="488"/>
    </row>
    <row r="46" spans="2:14" ht="12.75">
      <c r="B46" s="46"/>
      <c r="C46" s="106"/>
      <c r="D46" s="107"/>
      <c r="E46" s="107"/>
      <c r="F46" s="106"/>
      <c r="G46" s="106"/>
      <c r="H46" s="106"/>
      <c r="I46" s="106"/>
      <c r="J46" s="106"/>
      <c r="K46" s="106"/>
      <c r="L46" s="106"/>
      <c r="M46" s="106"/>
      <c r="N46" s="106"/>
    </row>
    <row r="47" spans="2:14" ht="12.75">
      <c r="B47" s="46"/>
      <c r="C47" s="106"/>
      <c r="D47" s="107"/>
      <c r="E47" s="107"/>
      <c r="F47" s="106"/>
      <c r="G47" s="106"/>
      <c r="H47" s="106"/>
      <c r="I47" s="106"/>
      <c r="J47" s="106"/>
      <c r="K47" s="106"/>
      <c r="L47" s="106"/>
      <c r="M47" s="106"/>
      <c r="N47" s="106"/>
    </row>
    <row r="48" spans="2:14" ht="12.75">
      <c r="B48" s="46"/>
      <c r="C48" s="106"/>
      <c r="D48" s="107"/>
      <c r="E48" s="107"/>
      <c r="F48" s="106"/>
      <c r="G48" s="106"/>
      <c r="H48" s="106"/>
      <c r="I48" s="106"/>
      <c r="J48" s="106"/>
      <c r="K48" s="106"/>
      <c r="L48" s="106"/>
      <c r="M48" s="106"/>
      <c r="N48" s="106"/>
    </row>
    <row r="49" spans="2:14" ht="12.75">
      <c r="B49" s="46"/>
      <c r="C49" s="106"/>
      <c r="D49" s="107"/>
      <c r="E49" s="107"/>
      <c r="F49" s="106"/>
      <c r="G49" s="106"/>
      <c r="H49" s="106"/>
      <c r="I49" s="106"/>
      <c r="J49" s="106"/>
      <c r="K49" s="106"/>
      <c r="L49" s="106"/>
      <c r="M49" s="106"/>
      <c r="N49" s="106"/>
    </row>
    <row r="50" spans="2:14" ht="12.75">
      <c r="B50" s="46"/>
      <c r="C50" s="106"/>
      <c r="D50" s="107"/>
      <c r="E50" s="107"/>
      <c r="F50" s="106"/>
      <c r="G50" s="106"/>
      <c r="H50" s="106"/>
      <c r="I50" s="106"/>
      <c r="J50" s="106"/>
      <c r="K50" s="106"/>
      <c r="L50" s="106"/>
      <c r="M50" s="106"/>
      <c r="N50" s="106"/>
    </row>
    <row r="51" spans="2:14" ht="12.75">
      <c r="B51" s="47"/>
      <c r="C51" s="35"/>
      <c r="D51" s="108"/>
      <c r="E51" s="108"/>
      <c r="F51" s="35"/>
      <c r="G51" s="35"/>
      <c r="H51" s="35"/>
      <c r="I51" s="35"/>
      <c r="J51" s="35"/>
      <c r="K51" s="35"/>
      <c r="L51" s="35"/>
      <c r="M51" s="35"/>
      <c r="N51" s="35"/>
    </row>
    <row r="52" spans="2:14" ht="12.75">
      <c r="B52" s="109"/>
      <c r="C52" s="35"/>
      <c r="J52" s="35"/>
      <c r="K52" s="35"/>
      <c r="L52" s="35"/>
      <c r="M52" s="35"/>
      <c r="N52" s="35"/>
    </row>
    <row r="53" spans="2:14" ht="13.5">
      <c r="B53" s="110"/>
      <c r="C53" s="35"/>
      <c r="J53" s="35"/>
      <c r="K53" s="35"/>
      <c r="L53" s="35"/>
      <c r="M53" s="35"/>
      <c r="N53" s="35"/>
    </row>
    <row r="54" spans="2:14" ht="13.5">
      <c r="B54" s="48"/>
      <c r="C54" s="35"/>
      <c r="J54" s="35"/>
      <c r="K54" s="35"/>
      <c r="L54" s="35"/>
      <c r="M54" s="35"/>
      <c r="N54" s="35"/>
    </row>
    <row r="55" spans="2:14" ht="13.5">
      <c r="B55" s="48"/>
      <c r="C55" s="35"/>
      <c r="J55" s="35"/>
      <c r="K55" s="35"/>
      <c r="L55" s="35"/>
      <c r="M55" s="35"/>
      <c r="N55" s="35"/>
    </row>
    <row r="56" spans="2:14" ht="13.5">
      <c r="B56" s="48"/>
      <c r="C56" s="35"/>
      <c r="J56" s="35"/>
      <c r="K56" s="35"/>
      <c r="L56" s="35"/>
      <c r="M56" s="35"/>
      <c r="N56" s="35"/>
    </row>
    <row r="57" spans="2:14" ht="13.5">
      <c r="B57" s="48"/>
      <c r="C57" s="35"/>
      <c r="J57" s="35"/>
      <c r="K57" s="35"/>
      <c r="L57" s="35"/>
      <c r="M57" s="35"/>
      <c r="N57" s="35"/>
    </row>
    <row r="58" spans="2:14" ht="13.5">
      <c r="B58" s="48"/>
      <c r="C58" s="35"/>
      <c r="J58" s="35"/>
      <c r="K58" s="35"/>
      <c r="L58" s="35"/>
      <c r="M58" s="35"/>
      <c r="N58" s="35"/>
    </row>
    <row r="59" spans="2:14" ht="13.5">
      <c r="B59" s="48"/>
      <c r="C59" s="35"/>
      <c r="J59" s="35"/>
      <c r="K59" s="35"/>
      <c r="L59" s="35"/>
      <c r="M59" s="35"/>
      <c r="N59" s="35"/>
    </row>
    <row r="60" spans="2:14" ht="13.5">
      <c r="B60" s="48"/>
      <c r="C60" s="35"/>
      <c r="J60" s="35"/>
      <c r="K60" s="35"/>
      <c r="L60" s="35"/>
      <c r="M60" s="35"/>
      <c r="N60" s="35"/>
    </row>
  </sheetData>
  <sheetProtection/>
  <mergeCells count="66">
    <mergeCell ref="A32:N32"/>
    <mergeCell ref="K27:L27"/>
    <mergeCell ref="M27:N27"/>
    <mergeCell ref="K28:L28"/>
    <mergeCell ref="I28:J28"/>
    <mergeCell ref="M28:N28"/>
    <mergeCell ref="A27:F27"/>
    <mergeCell ref="A28:F28"/>
    <mergeCell ref="G27:H27"/>
    <mergeCell ref="G28:H28"/>
    <mergeCell ref="M22:N22"/>
    <mergeCell ref="M26:N26"/>
    <mergeCell ref="M24:N24"/>
    <mergeCell ref="K23:L23"/>
    <mergeCell ref="M23:N23"/>
    <mergeCell ref="B25:F25"/>
    <mergeCell ref="G25:H25"/>
    <mergeCell ref="I25:J25"/>
    <mergeCell ref="K25:L25"/>
    <mergeCell ref="M25:N25"/>
    <mergeCell ref="K24:L24"/>
    <mergeCell ref="B26:F26"/>
    <mergeCell ref="G26:H26"/>
    <mergeCell ref="I26:J26"/>
    <mergeCell ref="K26:L26"/>
    <mergeCell ref="G22:H22"/>
    <mergeCell ref="I22:J22"/>
    <mergeCell ref="K22:L22"/>
    <mergeCell ref="B24:F24"/>
    <mergeCell ref="G24:H24"/>
    <mergeCell ref="B8:C8"/>
    <mergeCell ref="I27:J27"/>
    <mergeCell ref="E9:H9"/>
    <mergeCell ref="B11:C11"/>
    <mergeCell ref="A13:H13"/>
    <mergeCell ref="E10:H10"/>
    <mergeCell ref="B23:F23"/>
    <mergeCell ref="G23:H23"/>
    <mergeCell ref="I23:J23"/>
    <mergeCell ref="I24:J24"/>
    <mergeCell ref="A21:N21"/>
    <mergeCell ref="A1:N1"/>
    <mergeCell ref="B7:C7"/>
    <mergeCell ref="A5:A6"/>
    <mergeCell ref="B5:C6"/>
    <mergeCell ref="D5:D6"/>
    <mergeCell ref="E8:H8"/>
    <mergeCell ref="E7:H7"/>
    <mergeCell ref="B9:C9"/>
    <mergeCell ref="B10:C10"/>
    <mergeCell ref="J5:N5"/>
    <mergeCell ref="I5:I6"/>
    <mergeCell ref="E5:H6"/>
    <mergeCell ref="A4:N4"/>
    <mergeCell ref="B39:N39"/>
    <mergeCell ref="B37:N37"/>
    <mergeCell ref="E11:H11"/>
    <mergeCell ref="A12:N12"/>
    <mergeCell ref="A17:N17"/>
    <mergeCell ref="B22:F22"/>
    <mergeCell ref="B40:N40"/>
    <mergeCell ref="B45:N45"/>
    <mergeCell ref="B41:N41"/>
    <mergeCell ref="B42:N42"/>
    <mergeCell ref="B43:N43"/>
    <mergeCell ref="B44:N44"/>
  </mergeCells>
  <printOptions/>
  <pageMargins left="0.7874015748031497" right="0.1968503937007874" top="0.5905511811023623" bottom="0.5905511811023623" header="0.31496062992125984" footer="0.31496062992125984"/>
  <pageSetup horizontalDpi="600" verticalDpi="600" orientation="portrait" paperSize="9" scale="56" r:id="rId1"/>
  <ignoredErrors>
    <ignoredError sqref="J13:N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MKU_USER01</cp:lastModifiedBy>
  <cp:lastPrinted>2022-09-28T15:30:40Z</cp:lastPrinted>
  <dcterms:created xsi:type="dcterms:W3CDTF">2003-03-13T16:00:22Z</dcterms:created>
  <dcterms:modified xsi:type="dcterms:W3CDTF">2022-09-28T15:54:21Z</dcterms:modified>
  <cp:category/>
  <cp:version/>
  <cp:contentType/>
  <cp:contentStatus/>
</cp:coreProperties>
</file>