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'фінплан'!$A$1:$F$116</definedName>
  </definedNames>
  <calcPr fullCalcOnLoad="1"/>
</workbook>
</file>

<file path=xl/sharedStrings.xml><?xml version="1.0" encoding="utf-8"?>
<sst xmlns="http://schemas.openxmlformats.org/spreadsheetml/2006/main" count="598" uniqueCount="438">
  <si>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</si>
  <si>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</si>
  <si>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</si>
  <si>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</si>
  <si>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</si>
  <si>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</si>
  <si>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</si>
  <si>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</si>
  <si>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</si>
  <si>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</si>
  <si>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</si>
  <si>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</si>
  <si>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</si>
  <si>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</si>
  <si>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</si>
  <si>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</si>
  <si>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</si>
  <si>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</si>
  <si>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</si>
  <si>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</si>
  <si>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</si>
  <si>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</si>
  <si>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</si>
  <si>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</si>
  <si>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</si>
  <si>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</si>
  <si>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</si>
  <si>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</si>
  <si>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</si>
  <si>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</si>
  <si>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</si>
  <si>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</si>
  <si>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</si>
  <si>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</si>
  <si>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</si>
  <si>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</si>
  <si>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</si>
  <si>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</si>
  <si>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</si>
  <si>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</si>
  <si>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</si>
  <si>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</si>
  <si>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</si>
  <si>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</si>
  <si>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</si>
  <si>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</si>
  <si>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</si>
  <si>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</si>
  <si>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</si>
  <si>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</si>
  <si>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</si>
  <si>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</si>
  <si>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</si>
  <si>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</si>
  <si>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</si>
  <si>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</si>
  <si>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</si>
  <si>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</si>
  <si>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</si>
  <si>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</si>
  <si>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</si>
  <si>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</si>
  <si>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</si>
  <si>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</si>
  <si>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</si>
  <si>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</si>
  <si>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</si>
  <si>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</si>
  <si>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</si>
  <si>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</si>
  <si>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</si>
  <si>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</si>
  <si>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</si>
  <si>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</si>
  <si>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</si>
  <si>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</si>
  <si>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</si>
  <si>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</si>
  <si>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</si>
  <si>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</si>
  <si>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</si>
  <si>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</si>
  <si>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</si>
  <si>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</si>
  <si>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</si>
  <si>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</si>
  <si>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</si>
  <si>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</si>
  <si>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</si>
  <si>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</si>
  <si>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</si>
  <si>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</si>
  <si>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</si>
  <si>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</si>
  <si>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</si>
  <si>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</si>
  <si>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</si>
  <si>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</si>
  <si>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</si>
  <si>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</si>
  <si>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</si>
  <si>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</si>
  <si>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</si>
  <si>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</si>
  <si>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</si>
  <si>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</si>
  <si>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</si>
  <si>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</si>
  <si>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</si>
  <si>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</si>
  <si>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</si>
  <si>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</si>
  <si>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</si>
  <si>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</si>
  <si>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</si>
  <si>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</si>
  <si>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</si>
  <si>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</si>
  <si>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</si>
  <si>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</si>
  <si>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</si>
  <si>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</si>
  <si>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</si>
  <si>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</si>
  <si>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</si>
  <si>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</si>
  <si>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</si>
  <si>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</si>
  <si>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</si>
  <si>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</si>
  <si>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</si>
  <si>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</si>
  <si>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</si>
  <si>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</si>
  <si>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</si>
  <si>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</si>
  <si>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</si>
  <si>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</si>
  <si>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</si>
  <si>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</si>
  <si>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</si>
  <si>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</si>
  <si>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</si>
  <si>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</si>
  <si>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</si>
  <si>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</si>
  <si>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</si>
  <si>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</si>
  <si>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</si>
  <si>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</si>
  <si>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</si>
  <si>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</si>
  <si>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</si>
  <si>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</si>
  <si>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</si>
  <si>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</si>
  <si>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</si>
  <si>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</si>
  <si>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</si>
  <si>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</si>
  <si>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</si>
  <si>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</si>
  <si>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</si>
  <si>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</si>
  <si>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</si>
  <si>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</si>
  <si>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</si>
  <si>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</si>
  <si>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</si>
  <si>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</si>
  <si>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</si>
  <si>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</si>
  <si>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</si>
  <si>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</si>
  <si>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</si>
  <si>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</si>
  <si>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</si>
  <si>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</si>
  <si>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</si>
  <si>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</si>
  <si>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</si>
  <si>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</si>
  <si>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</si>
  <si>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</si>
  <si>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</si>
  <si>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</si>
  <si>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</si>
  <si>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</si>
  <si>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</si>
  <si>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</si>
  <si>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</si>
  <si>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</si>
  <si>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</si>
  <si>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</si>
  <si>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</si>
  <si>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</si>
  <si>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</si>
  <si>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</si>
  <si>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</si>
  <si>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</si>
  <si>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</si>
  <si>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</si>
  <si>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</si>
  <si>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</si>
  <si>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</si>
  <si>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</si>
  <si>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</si>
  <si>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</si>
  <si>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</si>
  <si>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</si>
  <si>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</si>
  <si>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</si>
  <si>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</si>
  <si>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</si>
  <si>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</si>
  <si>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</si>
  <si>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</si>
  <si>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</si>
  <si>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</si>
  <si>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</si>
  <si>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</si>
  <si>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</si>
  <si>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</si>
  <si>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</si>
  <si>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</si>
  <si>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</si>
  <si>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</si>
  <si>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</si>
  <si>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</si>
  <si>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</si>
  <si>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</si>
  <si>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</si>
  <si>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</si>
  <si>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</si>
  <si>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</si>
  <si>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</si>
  <si>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</si>
  <si>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</si>
  <si>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</si>
  <si>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</si>
  <si>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</si>
  <si>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</si>
  <si>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</si>
  <si>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</si>
  <si>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</si>
  <si>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</si>
  <si>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</si>
  <si>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</si>
  <si>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</si>
  <si>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</si>
  <si>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</si>
  <si>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</si>
  <si>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</si>
  <si>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</si>
  <si>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</si>
  <si>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</si>
  <si>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</si>
  <si>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</si>
  <si>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</si>
  <si>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</si>
  <si>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</si>
  <si>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</si>
  <si>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</si>
  <si>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</si>
  <si>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</si>
  <si>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</si>
  <si>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</si>
  <si>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</si>
  <si>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</si>
  <si>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</si>
  <si>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</si>
  <si>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</si>
  <si>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</si>
  <si>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</si>
  <si>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</si>
  <si>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</si>
  <si>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</si>
  <si>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</si>
  <si>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</si>
  <si>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</si>
  <si>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</si>
  <si>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</si>
  <si>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</si>
  <si>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</si>
  <si>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</si>
  <si>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</si>
  <si>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</si>
  <si>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</si>
  <si>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</si>
  <si>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</si>
  <si>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</si>
  <si>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</si>
  <si>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</si>
  <si>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</si>
  <si>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</si>
  <si>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</si>
  <si>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</si>
  <si>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</si>
  <si>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</si>
  <si>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</si>
  <si>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</si>
  <si>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</si>
  <si>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</si>
  <si>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</si>
  <si>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</si>
  <si>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</si>
  <si>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</si>
  <si>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</si>
  <si>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</si>
  <si>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</si>
  <si>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</si>
  <si>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</si>
  <si>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</si>
  <si>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</si>
  <si>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</si>
  <si>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</si>
  <si>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</si>
  <si>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</si>
  <si>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</si>
  <si>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</si>
  <si>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</si>
  <si>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</si>
  <si>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</si>
  <si>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</si>
  <si>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</si>
  <si>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</si>
  <si>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</si>
  <si>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</si>
  <si>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</si>
  <si>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</si>
  <si>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</si>
  <si>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</si>
  <si>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</si>
  <si>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</si>
  <si>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</si>
  <si>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</si>
  <si>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</si>
  <si>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</si>
  <si>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</si>
  <si>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</si>
  <si>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</si>
  <si>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</si>
  <si>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</si>
  <si>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</si>
  <si>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</si>
  <si>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</si>
  <si>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</si>
  <si>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</si>
  <si>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</si>
  <si>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</si>
  <si>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</si>
  <si>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</si>
  <si>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</si>
  <si>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</si>
  <si>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</si>
  <si>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</si>
  <si>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</si>
  <si>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</si>
  <si>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</si>
  <si>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</si>
  <si>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</si>
  <si>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</si>
  <si>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</si>
  <si>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</si>
  <si>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</si>
  <si>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</si>
  <si>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</si>
  <si>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</si>
  <si>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</si>
  <si>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</si>
  <si>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</si>
  <si>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</si>
  <si>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</si>
  <si>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</si>
  <si>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</si>
  <si>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</si>
  <si>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</si>
  <si>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</si>
  <si>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</si>
  <si>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</si>
  <si>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</si>
  <si>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</si>
  <si>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</si>
  <si>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</si>
  <si>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</si>
  <si>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</si>
  <si>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</si>
  <si>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</si>
  <si>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</si>
  <si>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</si>
  <si>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</si>
  <si>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</si>
  <si>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</si>
  <si>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</si>
  <si>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</si>
  <si>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</si>
  <si>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</si>
  <si>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</si>
  <si>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</si>
  <si>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</si>
  <si>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</si>
  <si>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</si>
  <si>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</si>
  <si>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</si>
  <si>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</si>
  <si>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</si>
  <si>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</si>
  <si>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</si>
  <si>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</si>
  <si>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</si>
  <si>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</si>
  <si>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</si>
  <si>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</si>
  <si>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</si>
  <si>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</si>
  <si>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</si>
  <si>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</si>
  <si>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</si>
  <si>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</si>
  <si>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</si>
  <si>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</si>
  <si>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</si>
  <si>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ММКП"Мукачівпастранс"</t>
  </si>
  <si>
    <t>Управління міського господарства Мукачівської міської ради</t>
  </si>
  <si>
    <t>Перевезення пасажирів наземним транспртом</t>
  </si>
  <si>
    <t>49.31</t>
  </si>
  <si>
    <t>Комунальна</t>
  </si>
  <si>
    <t>м.Мукачево,вул.Свалявська,буд.3</t>
  </si>
  <si>
    <t>Бідзіля О.В.</t>
  </si>
  <si>
    <t>витрати на заробітну плату</t>
  </si>
  <si>
    <t>амортизація основних засобів</t>
  </si>
  <si>
    <t>за _________________2022 рік_____________________</t>
  </si>
  <si>
    <t>сплата ЄСВ</t>
  </si>
  <si>
    <t>Віра ГОГА</t>
  </si>
  <si>
    <t>Олександр БІДЗІЛЯ</t>
  </si>
  <si>
    <t xml:space="preserve">                Головний бухгалтер</t>
  </si>
  <si>
    <t>__________</t>
  </si>
  <si>
    <t xml:space="preserve">                                Головний бухгалтер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</si>
</sst>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70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9" fontId="0" fillId="0" borderId="0" applyFont="0" applyFill="0" applyBorder="0" applyAlignment="0" applyProtection="0"/>
    <xf numFmtId="0" fontId="55" fillId="21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1" applyNumberFormat="0" applyAlignment="0" applyProtection="0"/>
    <xf numFmtId="0" fontId="6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0" fillId="32" borderId="8" applyNumberFormat="0" applyFon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0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0" fontId="20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right" vertical="center" wrapText="1"/>
    </xf>
    <xf numFmtId="180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right" vertical="center"/>
    </xf>
    <xf numFmtId="180" fontId="20" fillId="0" borderId="10" xfId="0" applyNumberFormat="1" applyFont="1" applyFill="1" applyBorder="1" applyAlignment="1">
      <alignment horizontal="right" vertical="center"/>
    </xf>
    <xf numFmtId="180" fontId="22" fillId="0" borderId="10" xfId="0" applyNumberFormat="1" applyFont="1" applyFill="1" applyBorder="1" applyAlignment="1">
      <alignment vertical="center"/>
    </xf>
    <xf numFmtId="180" fontId="20" fillId="0" borderId="10" xfId="0" applyNumberFormat="1" applyFont="1" applyBorder="1" applyAlignment="1">
      <alignment horizontal="right" vertical="center" wrapText="1"/>
    </xf>
    <xf numFmtId="181" fontId="21" fillId="0" borderId="10" xfId="0" applyNumberFormat="1" applyFont="1" applyFill="1" applyBorder="1" applyAlignment="1">
      <alignment horizontal="right" vertical="center" wrapText="1"/>
    </xf>
    <xf numFmtId="180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181" fontId="26" fillId="0" borderId="10" xfId="0" applyNumberFormat="1" applyFont="1" applyFill="1" applyBorder="1" applyAlignment="1" quotePrefix="1">
      <alignment horizontal="right"/>
    </xf>
    <xf numFmtId="181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0" fontId="18" fillId="0" borderId="10" xfId="0" applyNumberFormat="1" applyFont="1" applyFill="1" applyBorder="1" applyAlignment="1" quotePrefix="1">
      <alignment horizontal="right" vertical="center"/>
    </xf>
    <xf numFmtId="180" fontId="21" fillId="0" borderId="10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1" fillId="0" borderId="10" xfId="0" applyNumberFormat="1" applyFont="1" applyBorder="1" applyAlignment="1">
      <alignment horizontal="right" vertical="center" wrapText="1"/>
    </xf>
    <xf numFmtId="18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180" fontId="21" fillId="0" borderId="1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zoomScale="85" zoomScaleNormal="85" workbookViewId="0" topLeftCell="A96">
      <selection activeCell="G120" sqref="G120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20.00390625" style="9" customWidth="1"/>
    <col min="4" max="4" width="19.00390625" style="9" customWidth="1"/>
    <col min="5" max="5" width="15.25390625" style="9" customWidth="1"/>
    <col min="6" max="6" width="15.75390625" style="9" customWidth="1"/>
    <col min="7" max="7" width="13.125" style="9" customWidth="1"/>
    <col min="8" max="8" width="10.25390625" style="9" customWidth="1"/>
    <col min="9" max="9" width="9.625" style="9" customWidth="1"/>
    <col min="10" max="15" width="9.125" style="9" customWidth="1"/>
    <col min="16" max="16" width="8.625" style="9" customWidth="1"/>
    <col min="17" max="16384" width="9.125" style="9" customWidth="1"/>
  </cols>
  <sheetData>
    <row r="1" spans="1:6" ht="18.75">
      <c r="A1" s="69"/>
      <c r="B1" s="47"/>
      <c r="C1" s="69"/>
      <c r="D1" s="232" t="s">
        <v>413</v>
      </c>
      <c r="E1" s="232"/>
      <c r="F1" s="232"/>
    </row>
    <row r="2" spans="1:6" ht="18.75">
      <c r="A2" s="69"/>
      <c r="B2" s="47"/>
      <c r="C2" s="222" t="s">
        <v>193</v>
      </c>
      <c r="D2" s="222"/>
      <c r="E2" s="222"/>
      <c r="F2" s="222"/>
    </row>
    <row r="3" spans="1:6" ht="18.75" customHeight="1">
      <c r="A3" s="69"/>
      <c r="B3" s="237" t="s">
        <v>416</v>
      </c>
      <c r="C3" s="237"/>
      <c r="D3" s="237"/>
      <c r="E3" s="237"/>
      <c r="F3" s="237"/>
    </row>
    <row r="4" spans="1:6" ht="12" customHeight="1">
      <c r="A4" s="178"/>
      <c r="B4" s="136"/>
      <c r="C4" s="136"/>
      <c r="D4" s="136"/>
      <c r="E4" s="136"/>
      <c r="F4" s="136"/>
    </row>
    <row r="5" spans="1:6" ht="15.75" customHeight="1">
      <c r="A5" s="234"/>
      <c r="B5" s="235"/>
      <c r="C5" s="235"/>
      <c r="D5" s="235"/>
      <c r="E5" s="236"/>
      <c r="F5" s="196" t="s">
        <v>267</v>
      </c>
    </row>
    <row r="6" spans="1:6" ht="16.5" customHeight="1">
      <c r="A6" s="223" t="s">
        <v>197</v>
      </c>
      <c r="B6" s="224"/>
      <c r="C6" s="224"/>
      <c r="D6" s="224"/>
      <c r="E6" s="74" t="s">
        <v>198</v>
      </c>
      <c r="F6" s="73">
        <v>2019</v>
      </c>
    </row>
    <row r="7" spans="1:6" ht="19.5">
      <c r="A7" s="75" t="s">
        <v>199</v>
      </c>
      <c r="B7" s="229" t="s">
        <v>422</v>
      </c>
      <c r="C7" s="230"/>
      <c r="D7" s="230"/>
      <c r="E7" s="76" t="s">
        <v>200</v>
      </c>
      <c r="F7" s="73">
        <v>41452932</v>
      </c>
    </row>
    <row r="8" spans="1:6" ht="18.75">
      <c r="A8" s="72" t="s">
        <v>201</v>
      </c>
      <c r="B8" s="226"/>
      <c r="C8" s="227"/>
      <c r="D8" s="227"/>
      <c r="E8" s="77" t="s">
        <v>202</v>
      </c>
      <c r="F8" s="73"/>
    </row>
    <row r="9" spans="1:6" ht="18.75">
      <c r="A9" s="72" t="s">
        <v>203</v>
      </c>
      <c r="B9" s="226"/>
      <c r="C9" s="227"/>
      <c r="D9" s="227"/>
      <c r="E9" s="74" t="s">
        <v>204</v>
      </c>
      <c r="F9" s="73">
        <v>2110400000</v>
      </c>
    </row>
    <row r="10" spans="1:6" ht="19.5">
      <c r="A10" s="75" t="s">
        <v>371</v>
      </c>
      <c r="B10" s="229" t="s">
        <v>423</v>
      </c>
      <c r="C10" s="230"/>
      <c r="D10" s="230"/>
      <c r="E10" s="74" t="s">
        <v>205</v>
      </c>
      <c r="F10" s="73"/>
    </row>
    <row r="11" spans="1:6" ht="18.75">
      <c r="A11" s="75" t="s">
        <v>206</v>
      </c>
      <c r="B11" s="226"/>
      <c r="C11" s="227"/>
      <c r="D11" s="227"/>
      <c r="E11" s="74" t="s">
        <v>207</v>
      </c>
      <c r="F11" s="73"/>
    </row>
    <row r="12" spans="1:6" ht="18.75">
      <c r="A12" s="78" t="s">
        <v>208</v>
      </c>
      <c r="B12" s="226" t="s">
        <v>424</v>
      </c>
      <c r="C12" s="227"/>
      <c r="D12" s="227"/>
      <c r="E12" s="74" t="s">
        <v>209</v>
      </c>
      <c r="F12" s="73" t="s">
        <v>425</v>
      </c>
    </row>
    <row r="13" spans="1:6" ht="18.75">
      <c r="A13" s="78" t="s">
        <v>216</v>
      </c>
      <c r="B13" s="226"/>
      <c r="C13" s="227"/>
      <c r="D13" s="227"/>
      <c r="E13" s="227"/>
      <c r="F13" s="228"/>
    </row>
    <row r="14" spans="1:6" ht="18.75">
      <c r="A14" s="78" t="s">
        <v>210</v>
      </c>
      <c r="B14" s="226" t="s">
        <v>426</v>
      </c>
      <c r="C14" s="227"/>
      <c r="D14" s="227"/>
      <c r="E14" s="227"/>
      <c r="F14" s="228"/>
    </row>
    <row r="15" spans="1:6" ht="18.75">
      <c r="A15" s="78" t="s">
        <v>211</v>
      </c>
      <c r="B15" s="226"/>
      <c r="C15" s="227"/>
      <c r="D15" s="227"/>
      <c r="E15" s="227"/>
      <c r="F15" s="228"/>
    </row>
    <row r="16" spans="1:6" ht="18.75">
      <c r="A16" s="79" t="s">
        <v>212</v>
      </c>
      <c r="B16" s="223" t="s">
        <v>427</v>
      </c>
      <c r="C16" s="224"/>
      <c r="D16" s="224"/>
      <c r="E16" s="224"/>
      <c r="F16" s="225"/>
    </row>
    <row r="17" spans="1:6" ht="14.25" customHeight="1">
      <c r="A17" s="78" t="s">
        <v>213</v>
      </c>
      <c r="B17" s="223"/>
      <c r="C17" s="224"/>
      <c r="D17" s="224"/>
      <c r="E17" s="224"/>
      <c r="F17" s="225"/>
    </row>
    <row r="18" spans="1:6" ht="18.75">
      <c r="A18" s="79" t="s">
        <v>214</v>
      </c>
      <c r="B18" s="223" t="s">
        <v>428</v>
      </c>
      <c r="C18" s="224"/>
      <c r="D18" s="224"/>
      <c r="E18" s="224"/>
      <c r="F18" s="225"/>
    </row>
    <row r="19" spans="1:6" ht="14.25" customHeight="1">
      <c r="A19" s="76"/>
      <c r="B19" s="69"/>
      <c r="C19" s="69"/>
      <c r="D19" s="69"/>
      <c r="E19" s="69"/>
      <c r="F19" s="69"/>
    </row>
    <row r="20" spans="1:7" ht="18.75">
      <c r="A20" s="233" t="s">
        <v>215</v>
      </c>
      <c r="B20" s="233"/>
      <c r="C20" s="233"/>
      <c r="D20" s="233"/>
      <c r="E20" s="233"/>
      <c r="F20" s="233"/>
      <c r="G20" s="35"/>
    </row>
    <row r="21" spans="1:6" ht="21.75" customHeight="1">
      <c r="A21" s="233" t="s">
        <v>431</v>
      </c>
      <c r="B21" s="233"/>
      <c r="C21" s="233"/>
      <c r="D21" s="233"/>
      <c r="E21" s="233"/>
      <c r="F21" s="233"/>
    </row>
    <row r="22" spans="1:6" ht="15" customHeight="1">
      <c r="A22" s="232" t="s">
        <v>220</v>
      </c>
      <c r="B22" s="232"/>
      <c r="C22" s="232"/>
      <c r="D22" s="232"/>
      <c r="E22" s="232"/>
      <c r="F22" s="232"/>
    </row>
    <row r="23" spans="1:6" ht="9" customHeight="1">
      <c r="A23" s="47"/>
      <c r="B23" s="47"/>
      <c r="C23" s="47"/>
      <c r="D23" s="47"/>
      <c r="E23" s="47"/>
      <c r="F23" s="47"/>
    </row>
    <row r="24" spans="1:6" ht="19.5" customHeight="1">
      <c r="A24" s="233" t="s">
        <v>228</v>
      </c>
      <c r="B24" s="233"/>
      <c r="C24" s="233"/>
      <c r="D24" s="233"/>
      <c r="E24" s="233"/>
      <c r="F24" s="233"/>
    </row>
    <row r="25" spans="1:6" ht="19.5" customHeight="1">
      <c r="A25" s="221" t="s">
        <v>229</v>
      </c>
      <c r="B25" s="221"/>
      <c r="C25" s="221"/>
      <c r="D25" s="221"/>
      <c r="E25" s="221"/>
      <c r="F25" s="221"/>
    </row>
    <row r="26" spans="1:6" ht="14.25" customHeight="1">
      <c r="A26" s="220" t="s">
        <v>268</v>
      </c>
      <c r="B26" s="231" t="s">
        <v>25</v>
      </c>
      <c r="C26" s="231" t="s">
        <v>134</v>
      </c>
      <c r="D26" s="231" t="s">
        <v>135</v>
      </c>
      <c r="E26" s="231" t="s">
        <v>155</v>
      </c>
      <c r="F26" s="231" t="s">
        <v>369</v>
      </c>
    </row>
    <row r="27" spans="1:6" ht="27.75" customHeight="1">
      <c r="A27" s="220"/>
      <c r="B27" s="231"/>
      <c r="C27" s="231"/>
      <c r="D27" s="231"/>
      <c r="E27" s="231"/>
      <c r="F27" s="231"/>
    </row>
    <row r="28" spans="1:6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</row>
    <row r="29" spans="1:6" s="6" customFormat="1" ht="14.25" customHeight="1">
      <c r="A29" s="82" t="s">
        <v>44</v>
      </c>
      <c r="B29" s="239"/>
      <c r="C29" s="239"/>
      <c r="D29" s="239"/>
      <c r="E29" s="239"/>
      <c r="F29" s="239"/>
    </row>
    <row r="30" spans="1:6" s="6" customFormat="1" ht="37.5" customHeight="1">
      <c r="A30" s="83" t="s">
        <v>34</v>
      </c>
      <c r="B30" s="84" t="s">
        <v>20</v>
      </c>
      <c r="C30" s="85">
        <v>24400</v>
      </c>
      <c r="D30" s="85">
        <v>24911.4</v>
      </c>
      <c r="E30" s="70"/>
      <c r="F30" s="197">
        <f>D30/C30*100</f>
        <v>102.09590163934428</v>
      </c>
    </row>
    <row r="31" spans="1:6" s="6" customFormat="1" ht="22.5" customHeight="1">
      <c r="A31" s="86" t="s">
        <v>194</v>
      </c>
      <c r="B31" s="84" t="s">
        <v>21</v>
      </c>
      <c r="C31" s="70"/>
      <c r="D31" s="70"/>
      <c r="E31" s="70">
        <f aca="true" t="shared" si="0" ref="E31:E41">D31-C31</f>
        <v>0</v>
      </c>
      <c r="F31" s="197"/>
    </row>
    <row r="32" spans="1:6" s="6" customFormat="1" ht="22.5" customHeight="1">
      <c r="A32" s="86" t="s">
        <v>263</v>
      </c>
      <c r="B32" s="84" t="s">
        <v>22</v>
      </c>
      <c r="C32" s="70"/>
      <c r="D32" s="70"/>
      <c r="E32" s="70">
        <f t="shared" si="0"/>
        <v>0</v>
      </c>
      <c r="F32" s="197"/>
    </row>
    <row r="33" spans="1:6" s="6" customFormat="1" ht="22.5" customHeight="1">
      <c r="A33" s="86" t="s">
        <v>372</v>
      </c>
      <c r="B33" s="84" t="s">
        <v>23</v>
      </c>
      <c r="C33" s="70"/>
      <c r="D33" s="70"/>
      <c r="E33" s="70">
        <f t="shared" si="0"/>
        <v>0</v>
      </c>
      <c r="F33" s="197"/>
    </row>
    <row r="34" spans="1:6" s="6" customFormat="1" ht="24" customHeight="1">
      <c r="A34" s="86" t="s">
        <v>373</v>
      </c>
      <c r="B34" s="84" t="s">
        <v>35</v>
      </c>
      <c r="C34" s="70"/>
      <c r="D34" s="70"/>
      <c r="E34" s="70">
        <f t="shared" si="0"/>
        <v>0</v>
      </c>
      <c r="F34" s="197"/>
    </row>
    <row r="35" spans="1:6" s="10" customFormat="1" ht="36.75" customHeight="1">
      <c r="A35" s="87" t="s">
        <v>374</v>
      </c>
      <c r="B35" s="90" t="s">
        <v>36</v>
      </c>
      <c r="C35" s="85">
        <f>C30-SUM(C31:C34)</f>
        <v>24400</v>
      </c>
      <c r="D35" s="85">
        <f>D30-SUM(D31:D34)</f>
        <v>24911.4</v>
      </c>
      <c r="E35" s="85">
        <f t="shared" si="0"/>
        <v>511.40000000000146</v>
      </c>
      <c r="F35" s="198">
        <f>D35/C35*100</f>
        <v>102.09590163934428</v>
      </c>
    </row>
    <row r="36" spans="1:6" s="6" customFormat="1" ht="22.5" customHeight="1">
      <c r="A36" s="83" t="s">
        <v>375</v>
      </c>
      <c r="B36" s="84" t="s">
        <v>37</v>
      </c>
      <c r="C36" s="70">
        <v>177</v>
      </c>
      <c r="D36" s="70">
        <v>168.1</v>
      </c>
      <c r="E36" s="70">
        <f t="shared" si="0"/>
        <v>-8.900000000000006</v>
      </c>
      <c r="F36" s="197">
        <f>D36/C36*100</f>
        <v>94.97175141242937</v>
      </c>
    </row>
    <row r="37" spans="1:6" s="6" customFormat="1" ht="22.5" customHeight="1">
      <c r="A37" s="91" t="s">
        <v>376</v>
      </c>
      <c r="B37" s="84" t="s">
        <v>38</v>
      </c>
      <c r="C37" s="70"/>
      <c r="D37" s="70"/>
      <c r="E37" s="70">
        <f t="shared" si="0"/>
        <v>0</v>
      </c>
      <c r="F37" s="197"/>
    </row>
    <row r="38" spans="1:6" s="6" customFormat="1" ht="21" customHeight="1">
      <c r="A38" s="91" t="s">
        <v>377</v>
      </c>
      <c r="B38" s="84" t="s">
        <v>39</v>
      </c>
      <c r="C38" s="70"/>
      <c r="D38" s="70"/>
      <c r="E38" s="70">
        <f t="shared" si="0"/>
        <v>0</v>
      </c>
      <c r="F38" s="197"/>
    </row>
    <row r="39" spans="1:6" s="6" customFormat="1" ht="22.5" customHeight="1">
      <c r="A39" s="91" t="s">
        <v>378</v>
      </c>
      <c r="B39" s="84" t="s">
        <v>8</v>
      </c>
      <c r="C39" s="70">
        <v>40</v>
      </c>
      <c r="D39" s="70">
        <v>36.8</v>
      </c>
      <c r="E39" s="70">
        <f t="shared" si="0"/>
        <v>-3.200000000000003</v>
      </c>
      <c r="F39" s="197"/>
    </row>
    <row r="40" spans="1:6" s="6" customFormat="1" ht="56.25">
      <c r="A40" s="91" t="s">
        <v>145</v>
      </c>
      <c r="B40" s="84" t="s">
        <v>26</v>
      </c>
      <c r="C40" s="70"/>
      <c r="D40" s="70"/>
      <c r="E40" s="70">
        <f t="shared" si="0"/>
        <v>0</v>
      </c>
      <c r="F40" s="197"/>
    </row>
    <row r="41" spans="1:6" s="6" customFormat="1" ht="24" customHeight="1">
      <c r="A41" s="92" t="s">
        <v>33</v>
      </c>
      <c r="B41" s="90" t="s">
        <v>27</v>
      </c>
      <c r="C41" s="85">
        <f>SUM(C35:C40)</f>
        <v>24617</v>
      </c>
      <c r="D41" s="85">
        <f>SUM(D35:D40)</f>
        <v>25116.3</v>
      </c>
      <c r="E41" s="85">
        <f t="shared" si="0"/>
        <v>499.2999999999993</v>
      </c>
      <c r="F41" s="198">
        <f>D41/C41*100</f>
        <v>102.02827314457488</v>
      </c>
    </row>
    <row r="42" spans="1:6" s="6" customFormat="1" ht="24" customHeight="1">
      <c r="A42" s="92" t="s">
        <v>45</v>
      </c>
      <c r="B42" s="84"/>
      <c r="C42" s="240"/>
      <c r="D42" s="240"/>
      <c r="E42" s="240"/>
      <c r="F42" s="240"/>
    </row>
    <row r="43" spans="1:6" s="6" customFormat="1" ht="37.5">
      <c r="A43" s="91" t="s">
        <v>379</v>
      </c>
      <c r="B43" s="84" t="s">
        <v>28</v>
      </c>
      <c r="C43" s="85">
        <v>20217.5</v>
      </c>
      <c r="D43" s="70">
        <v>22525.4</v>
      </c>
      <c r="E43" s="70">
        <f>D43-C43</f>
        <v>2307.9000000000015</v>
      </c>
      <c r="F43" s="197">
        <f>D43/C43*100</f>
        <v>111.41535798194636</v>
      </c>
    </row>
    <row r="44" spans="1:6" s="6" customFormat="1" ht="22.5" customHeight="1">
      <c r="A44" s="91" t="s">
        <v>271</v>
      </c>
      <c r="B44" s="84" t="s">
        <v>29</v>
      </c>
      <c r="C44" s="70">
        <v>2635.8</v>
      </c>
      <c r="D44" s="70">
        <v>2748.3</v>
      </c>
      <c r="E44" s="70">
        <f>D44-C44</f>
        <v>112.5</v>
      </c>
      <c r="F44" s="197">
        <f>D44/C44*100</f>
        <v>104.26815388117458</v>
      </c>
    </row>
    <row r="45" spans="1:6" s="11" customFormat="1" ht="24.75" customHeight="1">
      <c r="A45" s="83" t="s">
        <v>40</v>
      </c>
      <c r="B45" s="84" t="s">
        <v>119</v>
      </c>
      <c r="C45" s="70">
        <v>30</v>
      </c>
      <c r="D45" s="199">
        <v>43.8</v>
      </c>
      <c r="E45" s="70">
        <f>D45-C45</f>
        <v>13.799999999999997</v>
      </c>
      <c r="F45" s="197">
        <f>D45/C45*100</f>
        <v>146</v>
      </c>
    </row>
    <row r="46" spans="1:6" s="11" customFormat="1" ht="24" customHeight="1">
      <c r="A46" s="83" t="s">
        <v>429</v>
      </c>
      <c r="B46" s="84" t="s">
        <v>120</v>
      </c>
      <c r="C46" s="70">
        <v>2065.7</v>
      </c>
      <c r="D46" s="199">
        <v>2154.3</v>
      </c>
      <c r="E46" s="70">
        <f>D46-C46</f>
        <v>88.60000000000036</v>
      </c>
      <c r="F46" s="197">
        <f>D46/C46*100</f>
        <v>104.28910296751708</v>
      </c>
    </row>
    <row r="47" spans="1:6" s="11" customFormat="1" ht="24" customHeight="1">
      <c r="A47" s="83" t="s">
        <v>430</v>
      </c>
      <c r="B47" s="84" t="s">
        <v>230</v>
      </c>
      <c r="C47" s="70">
        <v>88.8</v>
      </c>
      <c r="D47" s="199">
        <v>75.9</v>
      </c>
      <c r="E47" s="70">
        <f aca="true" t="shared" si="1" ref="E47:E57">D47-C47</f>
        <v>-12.899999999999991</v>
      </c>
      <c r="F47" s="197">
        <f>D47/C47*100</f>
        <v>85.47297297297298</v>
      </c>
    </row>
    <row r="48" spans="1:6" s="11" customFormat="1" ht="24" customHeight="1">
      <c r="A48" s="83" t="s">
        <v>432</v>
      </c>
      <c r="B48" s="84" t="s">
        <v>231</v>
      </c>
      <c r="C48" s="70">
        <v>438.1</v>
      </c>
      <c r="D48" s="199">
        <v>446.9</v>
      </c>
      <c r="E48" s="70">
        <f t="shared" si="1"/>
        <v>8.799999999999955</v>
      </c>
      <c r="F48" s="197">
        <f>D48/C48*100</f>
        <v>102.00867381876282</v>
      </c>
    </row>
    <row r="49" spans="1:6" s="11" customFormat="1" ht="24" customHeight="1">
      <c r="A49" s="83" t="s">
        <v>380</v>
      </c>
      <c r="B49" s="84" t="s">
        <v>232</v>
      </c>
      <c r="C49" s="70">
        <v>13.2</v>
      </c>
      <c r="D49" s="199">
        <v>27.4</v>
      </c>
      <c r="E49" s="70">
        <f t="shared" si="1"/>
        <v>14.2</v>
      </c>
      <c r="F49" s="197">
        <f aca="true" t="shared" si="2" ref="F49:F57">D49/C49*100</f>
        <v>207.57575757575756</v>
      </c>
    </row>
    <row r="50" spans="1:6" s="6" customFormat="1" ht="24" customHeight="1">
      <c r="A50" s="91" t="s">
        <v>381</v>
      </c>
      <c r="B50" s="84" t="s">
        <v>30</v>
      </c>
      <c r="C50" s="70">
        <v>160</v>
      </c>
      <c r="D50" s="70">
        <v>286.2</v>
      </c>
      <c r="E50" s="70">
        <f t="shared" si="1"/>
        <v>126.19999999999999</v>
      </c>
      <c r="F50" s="197">
        <f t="shared" si="2"/>
        <v>178.87499999999997</v>
      </c>
    </row>
    <row r="51" spans="1:6" s="6" customFormat="1" ht="24" customHeight="1">
      <c r="A51" s="91" t="s">
        <v>382</v>
      </c>
      <c r="B51" s="84" t="s">
        <v>32</v>
      </c>
      <c r="C51" s="70"/>
      <c r="D51" s="70"/>
      <c r="E51" s="70">
        <f t="shared" si="1"/>
        <v>0</v>
      </c>
      <c r="F51" s="197"/>
    </row>
    <row r="52" spans="1:6" s="6" customFormat="1" ht="24" customHeight="1">
      <c r="A52" s="91" t="s">
        <v>383</v>
      </c>
      <c r="B52" s="84" t="s">
        <v>41</v>
      </c>
      <c r="C52" s="70">
        <v>177</v>
      </c>
      <c r="D52" s="70">
        <v>168.1</v>
      </c>
      <c r="E52" s="70">
        <f t="shared" si="1"/>
        <v>-8.900000000000006</v>
      </c>
      <c r="F52" s="197"/>
    </row>
    <row r="53" spans="1:6" s="6" customFormat="1" ht="24" customHeight="1">
      <c r="A53" s="91" t="s">
        <v>384</v>
      </c>
      <c r="B53" s="84" t="s">
        <v>42</v>
      </c>
      <c r="C53" s="70"/>
      <c r="D53" s="70"/>
      <c r="E53" s="70">
        <f t="shared" si="1"/>
        <v>0</v>
      </c>
      <c r="F53" s="197"/>
    </row>
    <row r="54" spans="1:6" s="6" customFormat="1" ht="24" customHeight="1">
      <c r="A54" s="91" t="s">
        <v>385</v>
      </c>
      <c r="B54" s="84" t="s">
        <v>43</v>
      </c>
      <c r="C54" s="70">
        <v>120</v>
      </c>
      <c r="D54" s="70">
        <v>261</v>
      </c>
      <c r="E54" s="70">
        <f t="shared" si="1"/>
        <v>141</v>
      </c>
      <c r="F54" s="197"/>
    </row>
    <row r="55" spans="1:6" s="6" customFormat="1" ht="24" customHeight="1">
      <c r="A55" s="83" t="s">
        <v>3</v>
      </c>
      <c r="B55" s="84" t="s">
        <v>9</v>
      </c>
      <c r="C55" s="70"/>
      <c r="D55" s="70"/>
      <c r="E55" s="70">
        <f t="shared" si="1"/>
        <v>0</v>
      </c>
      <c r="F55" s="197"/>
    </row>
    <row r="56" spans="1:6" s="6" customFormat="1" ht="24" customHeight="1">
      <c r="A56" s="83" t="s">
        <v>146</v>
      </c>
      <c r="B56" s="84" t="s">
        <v>11</v>
      </c>
      <c r="C56" s="70"/>
      <c r="D56" s="70"/>
      <c r="E56" s="70">
        <f t="shared" si="1"/>
        <v>0</v>
      </c>
      <c r="F56" s="197"/>
    </row>
    <row r="57" spans="1:6" s="6" customFormat="1" ht="24" customHeight="1">
      <c r="A57" s="92" t="s">
        <v>332</v>
      </c>
      <c r="B57" s="90" t="s">
        <v>12</v>
      </c>
      <c r="C57" s="85">
        <f>C43+C44+SUM(C50:C56)</f>
        <v>23310.3</v>
      </c>
      <c r="D57" s="85">
        <f>D43+D44+SUM(D50:D56)</f>
        <v>25989</v>
      </c>
      <c r="E57" s="70">
        <f t="shared" si="1"/>
        <v>2678.7000000000007</v>
      </c>
      <c r="F57" s="197">
        <f t="shared" si="2"/>
        <v>111.4914865960541</v>
      </c>
    </row>
    <row r="58" spans="1:6" s="6" customFormat="1" ht="24" customHeight="1">
      <c r="A58" s="92" t="s">
        <v>272</v>
      </c>
      <c r="B58" s="90"/>
      <c r="C58" s="92"/>
      <c r="D58" s="92"/>
      <c r="E58" s="92"/>
      <c r="F58" s="92"/>
    </row>
    <row r="59" spans="1:6" s="6" customFormat="1" ht="23.25" customHeight="1">
      <c r="A59" s="91" t="s">
        <v>46</v>
      </c>
      <c r="B59" s="84" t="s">
        <v>13</v>
      </c>
      <c r="C59" s="70">
        <f>C35-C43</f>
        <v>4182.5</v>
      </c>
      <c r="D59" s="70">
        <f>D35-D43</f>
        <v>2386</v>
      </c>
      <c r="E59" s="70">
        <f aca="true" t="shared" si="3" ref="E59:E65">D59-C59</f>
        <v>-1796.5</v>
      </c>
      <c r="F59" s="197">
        <f>D59/C59*100</f>
        <v>57.04722056186491</v>
      </c>
    </row>
    <row r="60" spans="1:6" s="6" customFormat="1" ht="23.25" customHeight="1">
      <c r="A60" s="83" t="s">
        <v>4</v>
      </c>
      <c r="B60" s="84" t="s">
        <v>14</v>
      </c>
      <c r="C60" s="93">
        <f>C59+C36-C44-C50-C51</f>
        <v>1563.6999999999998</v>
      </c>
      <c r="D60" s="93">
        <f>D59+D36-D44-D50-D51</f>
        <v>-480.40000000000026</v>
      </c>
      <c r="E60" s="93">
        <f t="shared" si="3"/>
        <v>-2044.1000000000001</v>
      </c>
      <c r="F60" s="93">
        <f>D60/C60*100</f>
        <v>-30.722005499776195</v>
      </c>
    </row>
    <row r="61" spans="1:6" s="6" customFormat="1" ht="36" customHeight="1">
      <c r="A61" s="83" t="s">
        <v>24</v>
      </c>
      <c r="B61" s="84" t="s">
        <v>15</v>
      </c>
      <c r="C61" s="93">
        <f>C60+C37+C38+C39-C52-C53-C54</f>
        <v>1306.6999999999998</v>
      </c>
      <c r="D61" s="93">
        <f>D60+D37+D38+D39-D52-D53-D54</f>
        <v>-872.7000000000003</v>
      </c>
      <c r="E61" s="93">
        <f t="shared" si="3"/>
        <v>-2179.4</v>
      </c>
      <c r="F61" s="93">
        <f>D61/C61*100</f>
        <v>-66.78656156730699</v>
      </c>
    </row>
    <row r="62" spans="1:6" s="11" customFormat="1" ht="22.5" customHeight="1">
      <c r="A62" s="83" t="s">
        <v>47</v>
      </c>
      <c r="B62" s="84" t="s">
        <v>16</v>
      </c>
      <c r="C62" s="85"/>
      <c r="D62" s="93"/>
      <c r="E62" s="93">
        <f t="shared" si="3"/>
        <v>0</v>
      </c>
      <c r="F62" s="93"/>
    </row>
    <row r="63" spans="1:6" s="10" customFormat="1" ht="24" customHeight="1">
      <c r="A63" s="87" t="s">
        <v>48</v>
      </c>
      <c r="B63" s="90" t="s">
        <v>17</v>
      </c>
      <c r="C63" s="94">
        <f>C61+C40-C55-C56-C62</f>
        <v>1306.6999999999998</v>
      </c>
      <c r="D63" s="94">
        <f>D61+D40-D55-D56-D62</f>
        <v>-872.7000000000003</v>
      </c>
      <c r="E63" s="94">
        <f t="shared" si="3"/>
        <v>-2179.4</v>
      </c>
      <c r="F63" s="94">
        <f>D63/C63*100</f>
        <v>-66.78656156730699</v>
      </c>
    </row>
    <row r="64" spans="1:6" s="11" customFormat="1" ht="23.25" customHeight="1">
      <c r="A64" s="83" t="s">
        <v>49</v>
      </c>
      <c r="B64" s="84" t="s">
        <v>52</v>
      </c>
      <c r="C64" s="94"/>
      <c r="D64" s="95"/>
      <c r="E64" s="93">
        <f t="shared" si="3"/>
        <v>0</v>
      </c>
      <c r="F64" s="93"/>
    </row>
    <row r="65" spans="1:6" s="11" customFormat="1" ht="23.25" customHeight="1">
      <c r="A65" s="83" t="s">
        <v>50</v>
      </c>
      <c r="B65" s="84" t="s">
        <v>167</v>
      </c>
      <c r="C65" s="94"/>
      <c r="D65" s="95"/>
      <c r="E65" s="93">
        <f t="shared" si="3"/>
        <v>0</v>
      </c>
      <c r="F65" s="93"/>
    </row>
    <row r="66" spans="1:6" s="11" customFormat="1" ht="18.75">
      <c r="A66" s="96"/>
      <c r="B66" s="97"/>
      <c r="C66" s="98"/>
      <c r="D66" s="99"/>
      <c r="E66" s="100"/>
      <c r="F66" s="150" t="s">
        <v>414</v>
      </c>
    </row>
    <row r="67" spans="1:5" s="11" customFormat="1" ht="18.75">
      <c r="A67" s="101"/>
      <c r="B67" s="101"/>
      <c r="C67" s="101"/>
      <c r="D67" s="101"/>
      <c r="E67" s="101"/>
    </row>
    <row r="68" spans="1:6" s="11" customFormat="1" ht="22.5" customHeight="1">
      <c r="A68" s="221" t="s">
        <v>51</v>
      </c>
      <c r="B68" s="221"/>
      <c r="C68" s="221"/>
      <c r="D68" s="221"/>
      <c r="E68" s="221"/>
      <c r="F68" s="221"/>
    </row>
    <row r="69" spans="1:6" s="11" customFormat="1" ht="15" customHeight="1">
      <c r="A69" s="220" t="s">
        <v>268</v>
      </c>
      <c r="B69" s="231" t="s">
        <v>25</v>
      </c>
      <c r="C69" s="231" t="s">
        <v>134</v>
      </c>
      <c r="D69" s="231" t="s">
        <v>135</v>
      </c>
      <c r="E69" s="231" t="s">
        <v>158</v>
      </c>
      <c r="F69" s="231" t="s">
        <v>370</v>
      </c>
    </row>
    <row r="70" spans="1:6" s="6" customFormat="1" ht="21.75" customHeight="1">
      <c r="A70" s="220"/>
      <c r="B70" s="231"/>
      <c r="C70" s="231"/>
      <c r="D70" s="231"/>
      <c r="E70" s="231"/>
      <c r="F70" s="231"/>
    </row>
    <row r="71" spans="1:6" s="6" customFormat="1" ht="15.75" customHeight="1">
      <c r="A71" s="80">
        <v>1</v>
      </c>
      <c r="B71" s="81">
        <v>2</v>
      </c>
      <c r="C71" s="81">
        <v>3</v>
      </c>
      <c r="D71" s="81">
        <v>4</v>
      </c>
      <c r="E71" s="81">
        <v>5</v>
      </c>
      <c r="F71" s="81">
        <v>6</v>
      </c>
    </row>
    <row r="72" spans="1:6" s="6" customFormat="1" ht="37.5" customHeight="1">
      <c r="A72" s="87" t="s">
        <v>349</v>
      </c>
      <c r="B72" s="90" t="s">
        <v>18</v>
      </c>
      <c r="C72" s="94">
        <f>C73+C74</f>
        <v>0</v>
      </c>
      <c r="D72" s="94">
        <f>D73+D74</f>
        <v>0</v>
      </c>
      <c r="E72" s="94">
        <f>D72-C72</f>
        <v>0</v>
      </c>
      <c r="F72" s="94"/>
    </row>
    <row r="73" spans="1:6" s="6" customFormat="1" ht="33.75" customHeight="1">
      <c r="A73" s="83" t="s">
        <v>195</v>
      </c>
      <c r="B73" s="84" t="s">
        <v>169</v>
      </c>
      <c r="C73" s="93"/>
      <c r="D73" s="93"/>
      <c r="E73" s="93">
        <f aca="true" t="shared" si="4" ref="E73:E85">D73-C73</f>
        <v>0</v>
      </c>
      <c r="F73" s="93"/>
    </row>
    <row r="74" spans="1:6" s="6" customFormat="1" ht="37.5" customHeight="1">
      <c r="A74" s="91" t="s">
        <v>273</v>
      </c>
      <c r="B74" s="84" t="s">
        <v>233</v>
      </c>
      <c r="C74" s="93"/>
      <c r="D74" s="93"/>
      <c r="E74" s="93">
        <f t="shared" si="4"/>
        <v>0</v>
      </c>
      <c r="F74" s="93"/>
    </row>
    <row r="75" spans="1:6" s="6" customFormat="1" ht="24" customHeight="1">
      <c r="A75" s="87" t="s">
        <v>196</v>
      </c>
      <c r="B75" s="81"/>
      <c r="C75" s="93"/>
      <c r="D75" s="93"/>
      <c r="E75" s="93">
        <f t="shared" si="4"/>
        <v>0</v>
      </c>
      <c r="F75" s="93"/>
    </row>
    <row r="76" spans="1:6" s="11" customFormat="1" ht="94.5" customHeight="1">
      <c r="A76" s="83" t="s">
        <v>333</v>
      </c>
      <c r="B76" s="84" t="s">
        <v>19</v>
      </c>
      <c r="C76" s="93"/>
      <c r="D76" s="93"/>
      <c r="E76" s="93">
        <f t="shared" si="4"/>
        <v>0</v>
      </c>
      <c r="F76" s="93"/>
    </row>
    <row r="77" spans="1:6" s="6" customFormat="1" ht="24" customHeight="1">
      <c r="A77" s="102" t="s">
        <v>168</v>
      </c>
      <c r="B77" s="84" t="s">
        <v>264</v>
      </c>
      <c r="C77" s="93"/>
      <c r="D77" s="93"/>
      <c r="E77" s="93">
        <f t="shared" si="4"/>
        <v>0</v>
      </c>
      <c r="F77" s="93"/>
    </row>
    <row r="78" spans="1:6" s="6" customFormat="1" ht="95.25" customHeight="1">
      <c r="A78" s="83" t="s">
        <v>354</v>
      </c>
      <c r="B78" s="84" t="s">
        <v>10</v>
      </c>
      <c r="C78" s="93"/>
      <c r="D78" s="93"/>
      <c r="E78" s="93"/>
      <c r="F78" s="93"/>
    </row>
    <row r="79" spans="1:6" s="10" customFormat="1" ht="36.75" customHeight="1">
      <c r="A79" s="87" t="s">
        <v>147</v>
      </c>
      <c r="B79" s="90" t="s">
        <v>54</v>
      </c>
      <c r="C79" s="93"/>
      <c r="D79" s="93"/>
      <c r="E79" s="93">
        <f t="shared" si="4"/>
        <v>0</v>
      </c>
      <c r="F79" s="93"/>
    </row>
    <row r="80" spans="1:6" s="11" customFormat="1" ht="24" customHeight="1">
      <c r="A80" s="83" t="s">
        <v>355</v>
      </c>
      <c r="B80" s="84" t="s">
        <v>55</v>
      </c>
      <c r="C80" s="197"/>
      <c r="D80" s="197"/>
      <c r="E80" s="93">
        <f t="shared" si="4"/>
        <v>0</v>
      </c>
      <c r="F80" s="93"/>
    </row>
    <row r="81" spans="1:6" s="6" customFormat="1" ht="30" customHeight="1">
      <c r="A81" s="102" t="s">
        <v>274</v>
      </c>
      <c r="B81" s="84" t="s">
        <v>311</v>
      </c>
      <c r="C81" s="198"/>
      <c r="D81" s="197"/>
      <c r="E81" s="93"/>
      <c r="F81" s="93"/>
    </row>
    <row r="82" spans="1:6" s="6" customFormat="1" ht="24" customHeight="1">
      <c r="A82" s="83" t="s">
        <v>53</v>
      </c>
      <c r="B82" s="84" t="s">
        <v>57</v>
      </c>
      <c r="C82" s="94"/>
      <c r="D82" s="200"/>
      <c r="E82" s="93">
        <f t="shared" si="4"/>
        <v>0</v>
      </c>
      <c r="F82" s="93"/>
    </row>
    <row r="83" spans="1:6" s="6" customFormat="1" ht="24" customHeight="1">
      <c r="A83" s="83" t="s">
        <v>386</v>
      </c>
      <c r="B83" s="84" t="s">
        <v>58</v>
      </c>
      <c r="C83" s="94"/>
      <c r="D83" s="200"/>
      <c r="E83" s="93"/>
      <c r="F83" s="93"/>
    </row>
    <row r="84" spans="1:6" s="6" customFormat="1" ht="24" customHeight="1">
      <c r="A84" s="83" t="s">
        <v>387</v>
      </c>
      <c r="B84" s="84" t="s">
        <v>64</v>
      </c>
      <c r="C84" s="94"/>
      <c r="D84" s="93"/>
      <c r="E84" s="93">
        <f t="shared" si="4"/>
        <v>0</v>
      </c>
      <c r="F84" s="93"/>
    </row>
    <row r="85" spans="1:6" s="6" customFormat="1" ht="36" customHeight="1">
      <c r="A85" s="87" t="s">
        <v>154</v>
      </c>
      <c r="B85" s="90" t="s">
        <v>68</v>
      </c>
      <c r="C85" s="94">
        <f>C63-C72-C76+C79-C80-C82-C83-C84</f>
        <v>1306.6999999999998</v>
      </c>
      <c r="D85" s="94">
        <f>D63-D72-D76+D79-D80-D82-D83-D84</f>
        <v>-872.7000000000003</v>
      </c>
      <c r="E85" s="94">
        <f t="shared" si="4"/>
        <v>-2179.4</v>
      </c>
      <c r="F85" s="94">
        <v>115.1</v>
      </c>
    </row>
    <row r="86" spans="1:6" s="6" customFormat="1" ht="24.75" customHeight="1">
      <c r="A86" s="238" t="s">
        <v>56</v>
      </c>
      <c r="B86" s="238"/>
      <c r="C86" s="238"/>
      <c r="D86" s="238"/>
      <c r="E86" s="238"/>
      <c r="F86" s="238"/>
    </row>
    <row r="87" spans="1:6" s="7" customFormat="1" ht="38.25" customHeight="1">
      <c r="A87" s="87" t="s">
        <v>221</v>
      </c>
      <c r="B87" s="90" t="s">
        <v>170</v>
      </c>
      <c r="C87" s="94">
        <f>C88+C89+C90-C91+C92+C93+C94</f>
        <v>0</v>
      </c>
      <c r="D87" s="94">
        <f>D88+D89+D90-D91+D92+D93+D94</f>
        <v>0</v>
      </c>
      <c r="E87" s="94">
        <f>D87-C87</f>
        <v>0</v>
      </c>
      <c r="F87" s="94"/>
    </row>
    <row r="88" spans="1:6" s="11" customFormat="1" ht="24" customHeight="1">
      <c r="A88" s="83" t="s">
        <v>31</v>
      </c>
      <c r="B88" s="84" t="s">
        <v>313</v>
      </c>
      <c r="C88" s="93"/>
      <c r="D88" s="93"/>
      <c r="E88" s="93">
        <f aca="true" t="shared" si="5" ref="E88:E106">D88-C88</f>
        <v>0</v>
      </c>
      <c r="F88" s="93"/>
    </row>
    <row r="89" spans="1:6" s="11" customFormat="1" ht="24" customHeight="1">
      <c r="A89" s="91" t="s">
        <v>59</v>
      </c>
      <c r="B89" s="84" t="s">
        <v>314</v>
      </c>
      <c r="C89" s="93"/>
      <c r="D89" s="93"/>
      <c r="E89" s="93">
        <f t="shared" si="5"/>
        <v>0</v>
      </c>
      <c r="F89" s="93"/>
    </row>
    <row r="90" spans="1:6" s="11" customFormat="1" ht="36" customHeight="1">
      <c r="A90" s="91" t="s">
        <v>60</v>
      </c>
      <c r="B90" s="84" t="s">
        <v>315</v>
      </c>
      <c r="C90" s="93"/>
      <c r="D90" s="93"/>
      <c r="E90" s="93">
        <f t="shared" si="5"/>
        <v>0</v>
      </c>
      <c r="F90" s="93"/>
    </row>
    <row r="91" spans="1:6" s="11" customFormat="1" ht="42.75" customHeight="1">
      <c r="A91" s="91" t="s">
        <v>61</v>
      </c>
      <c r="B91" s="84" t="s">
        <v>316</v>
      </c>
      <c r="C91" s="201"/>
      <c r="D91" s="201"/>
      <c r="E91" s="93">
        <f t="shared" si="5"/>
        <v>0</v>
      </c>
      <c r="F91" s="93"/>
    </row>
    <row r="92" spans="1:6" s="11" customFormat="1" ht="24" customHeight="1">
      <c r="A92" s="91" t="s">
        <v>62</v>
      </c>
      <c r="B92" s="84" t="s">
        <v>317</v>
      </c>
      <c r="C92" s="93"/>
      <c r="D92" s="93"/>
      <c r="E92" s="93">
        <f t="shared" si="5"/>
        <v>0</v>
      </c>
      <c r="F92" s="93"/>
    </row>
    <row r="93" spans="1:6" s="11" customFormat="1" ht="24" customHeight="1">
      <c r="A93" s="91" t="s">
        <v>63</v>
      </c>
      <c r="B93" s="84" t="s">
        <v>318</v>
      </c>
      <c r="C93" s="93"/>
      <c r="D93" s="93"/>
      <c r="E93" s="93">
        <f t="shared" si="5"/>
        <v>0</v>
      </c>
      <c r="F93" s="93"/>
    </row>
    <row r="94" spans="1:6" s="11" customFormat="1" ht="24" customHeight="1">
      <c r="A94" s="91" t="s">
        <v>388</v>
      </c>
      <c r="B94" s="84" t="s">
        <v>234</v>
      </c>
      <c r="C94" s="93"/>
      <c r="D94" s="93"/>
      <c r="E94" s="93">
        <f t="shared" si="5"/>
        <v>0</v>
      </c>
      <c r="F94" s="93"/>
    </row>
    <row r="95" spans="1:6" s="11" customFormat="1" ht="36" customHeight="1">
      <c r="A95" s="83" t="s">
        <v>323</v>
      </c>
      <c r="B95" s="80" t="s">
        <v>319</v>
      </c>
      <c r="C95" s="93"/>
      <c r="D95" s="93"/>
      <c r="E95" s="93">
        <f t="shared" si="5"/>
        <v>0</v>
      </c>
      <c r="F95" s="93"/>
    </row>
    <row r="96" spans="1:6" s="11" customFormat="1" ht="41.25" customHeight="1">
      <c r="A96" s="83" t="s">
        <v>324</v>
      </c>
      <c r="B96" s="80" t="s">
        <v>312</v>
      </c>
      <c r="C96" s="93"/>
      <c r="D96" s="93"/>
      <c r="E96" s="93">
        <f t="shared" si="5"/>
        <v>0</v>
      </c>
      <c r="F96" s="93"/>
    </row>
    <row r="97" spans="1:6" s="6" customFormat="1" ht="22.5" customHeight="1">
      <c r="A97" s="87" t="s">
        <v>347</v>
      </c>
      <c r="B97" s="90" t="s">
        <v>171</v>
      </c>
      <c r="C97" s="94">
        <f>SUM(C98:C100)</f>
        <v>0</v>
      </c>
      <c r="D97" s="94">
        <f>SUM(D98:D100)</f>
        <v>0</v>
      </c>
      <c r="E97" s="94">
        <f t="shared" si="5"/>
        <v>0</v>
      </c>
      <c r="F97" s="94"/>
    </row>
    <row r="98" spans="1:6" s="11" customFormat="1" ht="44.25" customHeight="1">
      <c r="A98" s="83" t="s">
        <v>275</v>
      </c>
      <c r="B98" s="84" t="s">
        <v>172</v>
      </c>
      <c r="C98" s="93"/>
      <c r="D98" s="93"/>
      <c r="E98" s="93">
        <f t="shared" si="5"/>
        <v>0</v>
      </c>
      <c r="F98" s="93"/>
    </row>
    <row r="99" spans="1:6" s="11" customFormat="1" ht="24" customHeight="1">
      <c r="A99" s="83" t="s">
        <v>65</v>
      </c>
      <c r="B99" s="84" t="s">
        <v>174</v>
      </c>
      <c r="C99" s="93"/>
      <c r="D99" s="93"/>
      <c r="E99" s="93">
        <f t="shared" si="5"/>
        <v>0</v>
      </c>
      <c r="F99" s="93"/>
    </row>
    <row r="100" spans="1:6" s="11" customFormat="1" ht="24" customHeight="1">
      <c r="A100" s="83" t="s">
        <v>66</v>
      </c>
      <c r="B100" s="84" t="s">
        <v>235</v>
      </c>
      <c r="C100" s="93"/>
      <c r="D100" s="93"/>
      <c r="E100" s="93">
        <f t="shared" si="5"/>
        <v>0</v>
      </c>
      <c r="F100" s="93"/>
    </row>
    <row r="101" spans="1:6" s="6" customFormat="1" ht="27.75" customHeight="1">
      <c r="A101" s="87" t="s">
        <v>348</v>
      </c>
      <c r="B101" s="90" t="s">
        <v>175</v>
      </c>
      <c r="C101" s="94">
        <f>SUM(C102:C103)</f>
        <v>0</v>
      </c>
      <c r="D101" s="94">
        <f>SUM(D102:D103)</f>
        <v>0</v>
      </c>
      <c r="E101" s="94">
        <f t="shared" si="5"/>
        <v>0</v>
      </c>
      <c r="F101" s="94"/>
    </row>
    <row r="102" spans="1:6" s="11" customFormat="1" ht="24" customHeight="1">
      <c r="A102" s="83" t="s">
        <v>67</v>
      </c>
      <c r="B102" s="84" t="s">
        <v>176</v>
      </c>
      <c r="C102" s="93"/>
      <c r="D102" s="93"/>
      <c r="E102" s="93">
        <f t="shared" si="5"/>
        <v>0</v>
      </c>
      <c r="F102" s="93"/>
    </row>
    <row r="103" spans="1:6" s="11" customFormat="1" ht="24" customHeight="1">
      <c r="A103" s="83" t="s">
        <v>173</v>
      </c>
      <c r="B103" s="84" t="s">
        <v>177</v>
      </c>
      <c r="C103" s="93"/>
      <c r="D103" s="93"/>
      <c r="E103" s="93">
        <f t="shared" si="5"/>
        <v>0</v>
      </c>
      <c r="F103" s="93"/>
    </row>
    <row r="104" spans="1:6" s="10" customFormat="1" ht="24" customHeight="1">
      <c r="A104" s="87" t="s">
        <v>69</v>
      </c>
      <c r="B104" s="90" t="s">
        <v>236</v>
      </c>
      <c r="C104" s="94">
        <f>SUM(C105:C106)</f>
        <v>0</v>
      </c>
      <c r="D104" s="94">
        <f>SUM(D105:D106)</f>
        <v>0</v>
      </c>
      <c r="E104" s="94">
        <f t="shared" si="5"/>
        <v>0</v>
      </c>
      <c r="F104" s="94"/>
    </row>
    <row r="105" spans="1:6" s="11" customFormat="1" ht="24" customHeight="1">
      <c r="A105" s="83" t="s">
        <v>70</v>
      </c>
      <c r="B105" s="84" t="s">
        <v>237</v>
      </c>
      <c r="C105" s="93"/>
      <c r="D105" s="93"/>
      <c r="E105" s="93">
        <f t="shared" si="5"/>
        <v>0</v>
      </c>
      <c r="F105" s="93"/>
    </row>
    <row r="106" spans="1:6" s="12" customFormat="1" ht="24" customHeight="1">
      <c r="A106" s="103" t="s">
        <v>389</v>
      </c>
      <c r="B106" s="84" t="s">
        <v>238</v>
      </c>
      <c r="C106" s="93"/>
      <c r="D106" s="104"/>
      <c r="E106" s="93">
        <f t="shared" si="5"/>
        <v>0</v>
      </c>
      <c r="F106" s="93"/>
    </row>
    <row r="107" spans="1:6" ht="7.5" customHeight="1">
      <c r="A107" s="105"/>
      <c r="B107" s="97"/>
      <c r="C107" s="106"/>
      <c r="D107" s="107"/>
      <c r="E107" s="107"/>
      <c r="F107" s="107"/>
    </row>
    <row r="108" spans="1:6" ht="9" customHeight="1">
      <c r="A108" s="105"/>
      <c r="B108" s="97"/>
      <c r="C108" s="106"/>
      <c r="D108" s="107"/>
      <c r="E108" s="107"/>
      <c r="F108" s="107"/>
    </row>
    <row r="109" spans="1:6" ht="16.5" customHeight="1" hidden="1">
      <c r="A109" s="105"/>
      <c r="B109" s="97"/>
      <c r="C109" s="106"/>
      <c r="D109" s="107"/>
      <c r="E109" s="107"/>
      <c r="F109" s="107"/>
    </row>
    <row r="110" spans="1:11" s="14" customFormat="1" ht="18.75">
      <c r="A110" s="49" t="s">
        <v>356</v>
      </c>
      <c r="B110" s="43"/>
      <c r="C110" s="50"/>
      <c r="D110" s="50"/>
      <c r="E110" s="50" t="s">
        <v>434</v>
      </c>
      <c r="F110" s="50"/>
      <c r="G110" s="50"/>
      <c r="H110" s="50"/>
      <c r="I110" s="50"/>
      <c r="J110" s="51"/>
      <c r="K110" s="52"/>
    </row>
    <row r="111" spans="1:11" s="58" customFormat="1" ht="6.75" customHeight="1">
      <c r="A111" s="53" t="s">
        <v>357</v>
      </c>
      <c r="B111" s="53"/>
      <c r="C111" s="54" t="s">
        <v>358</v>
      </c>
      <c r="D111" s="54"/>
      <c r="E111" s="61" t="s">
        <v>361</v>
      </c>
      <c r="F111" s="108"/>
      <c r="H111" s="54"/>
      <c r="I111" s="55"/>
      <c r="J111" s="56"/>
      <c r="K111" s="57"/>
    </row>
    <row r="112" spans="1:11" s="58" customFormat="1" ht="6.75" customHeight="1">
      <c r="A112" s="53"/>
      <c r="B112" s="53"/>
      <c r="C112" s="54"/>
      <c r="D112" s="54"/>
      <c r="E112" s="61"/>
      <c r="F112" s="108"/>
      <c r="H112" s="54"/>
      <c r="I112" s="55"/>
      <c r="J112" s="56"/>
      <c r="K112" s="57"/>
    </row>
    <row r="113" spans="1:11" s="58" customFormat="1" ht="6.75" customHeight="1">
      <c r="A113" s="53"/>
      <c r="B113" s="53"/>
      <c r="C113" s="54"/>
      <c r="D113" s="54"/>
      <c r="E113" s="61"/>
      <c r="F113" s="108"/>
      <c r="H113" s="54"/>
      <c r="I113" s="55"/>
      <c r="J113" s="56"/>
      <c r="K113" s="57"/>
    </row>
    <row r="114" spans="1:11" s="58" customFormat="1" ht="6.75" customHeight="1">
      <c r="A114" s="53"/>
      <c r="B114" s="53"/>
      <c r="C114" s="54"/>
      <c r="D114" s="54"/>
      <c r="E114" s="61"/>
      <c r="F114" s="108"/>
      <c r="H114" s="54"/>
      <c r="I114" s="55"/>
      <c r="J114" s="56"/>
      <c r="K114" s="57"/>
    </row>
    <row r="115" spans="1:11" s="58" customFormat="1" ht="27" customHeight="1">
      <c r="A115" s="59"/>
      <c r="B115" s="109"/>
      <c r="C115" s="60"/>
      <c r="D115" s="43"/>
      <c r="E115" s="62"/>
      <c r="F115" s="109"/>
      <c r="H115" s="54"/>
      <c r="I115" s="55"/>
      <c r="J115" s="56"/>
      <c r="K115" s="57"/>
    </row>
    <row r="116" spans="1:10" s="14" customFormat="1" ht="18.75">
      <c r="A116" s="69" t="s">
        <v>437</v>
      </c>
      <c r="B116" s="47"/>
      <c r="C116" s="69" t="s">
        <v>408</v>
      </c>
      <c r="D116" s="69"/>
      <c r="E116" s="69" t="s">
        <v>433</v>
      </c>
      <c r="F116" s="109"/>
      <c r="H116" s="43"/>
      <c r="I116" s="43"/>
      <c r="J116" s="13"/>
    </row>
    <row r="117" spans="1:6" ht="18.75">
      <c r="A117" s="69"/>
      <c r="B117" s="47"/>
      <c r="C117" s="69"/>
      <c r="D117" s="69"/>
      <c r="E117" s="69"/>
      <c r="F117" s="69"/>
    </row>
    <row r="118" spans="1:6" ht="18.75">
      <c r="A118" s="110"/>
      <c r="B118" s="47"/>
      <c r="C118" s="69"/>
      <c r="D118" s="69"/>
      <c r="E118" s="69"/>
      <c r="F118" s="69"/>
    </row>
    <row r="119" spans="1:6" ht="19.5">
      <c r="A119" s="110"/>
      <c r="B119" s="47"/>
      <c r="C119" s="111"/>
      <c r="D119" s="69"/>
      <c r="E119" s="69"/>
      <c r="F119" s="69"/>
    </row>
    <row r="120" spans="1:6" ht="18.75">
      <c r="A120" s="110"/>
      <c r="B120" s="47"/>
      <c r="C120" s="69"/>
      <c r="D120" s="69"/>
      <c r="E120" s="69"/>
      <c r="F120" s="69"/>
    </row>
    <row r="121" spans="1:6" ht="18.75">
      <c r="A121" s="110"/>
      <c r="B121" s="47"/>
      <c r="C121" s="69"/>
      <c r="D121" s="69"/>
      <c r="E121" s="69"/>
      <c r="F121" s="69"/>
    </row>
    <row r="122" spans="1:6" ht="18.75">
      <c r="A122" s="110"/>
      <c r="B122" s="47"/>
      <c r="C122" s="69"/>
      <c r="D122" s="69"/>
      <c r="E122" s="69"/>
      <c r="F122" s="69"/>
    </row>
    <row r="123" spans="1:6" ht="18.75">
      <c r="A123" s="110"/>
      <c r="B123" s="47"/>
      <c r="C123" s="69"/>
      <c r="D123" s="69"/>
      <c r="E123" s="69"/>
      <c r="F123" s="69"/>
    </row>
    <row r="124" spans="1:6" ht="18.75">
      <c r="A124" s="110"/>
      <c r="B124" s="47"/>
      <c r="C124" s="69"/>
      <c r="D124" s="69"/>
      <c r="E124" s="69"/>
      <c r="F124" s="69"/>
    </row>
    <row r="125" spans="1:6" ht="18.75">
      <c r="A125" s="110"/>
      <c r="B125" s="47"/>
      <c r="C125" s="69"/>
      <c r="D125" s="69"/>
      <c r="E125" s="69"/>
      <c r="F125" s="69"/>
    </row>
    <row r="126" spans="1:6" ht="18.75">
      <c r="A126" s="110"/>
      <c r="B126" s="47"/>
      <c r="C126" s="69"/>
      <c r="D126" s="69"/>
      <c r="E126" s="69"/>
      <c r="F126" s="69"/>
    </row>
    <row r="127" spans="1:6" ht="18.75">
      <c r="A127" s="110"/>
      <c r="B127" s="47"/>
      <c r="C127" s="69"/>
      <c r="D127" s="69"/>
      <c r="E127" s="69"/>
      <c r="F127" s="69"/>
    </row>
    <row r="128" spans="1:6" ht="18.75">
      <c r="A128" s="110"/>
      <c r="B128" s="47"/>
      <c r="C128" s="69"/>
      <c r="D128" s="69"/>
      <c r="E128" s="69"/>
      <c r="F128" s="69"/>
    </row>
    <row r="129" spans="1:6" ht="18.75">
      <c r="A129" s="110"/>
      <c r="B129" s="47"/>
      <c r="C129" s="69"/>
      <c r="D129" s="69"/>
      <c r="E129" s="69"/>
      <c r="F129" s="69"/>
    </row>
    <row r="130" spans="1:6" ht="18.75">
      <c r="A130" s="110"/>
      <c r="B130" s="47"/>
      <c r="C130" s="69"/>
      <c r="D130" s="69"/>
      <c r="E130" s="69"/>
      <c r="F130" s="69"/>
    </row>
    <row r="131" spans="1:6" ht="18.75">
      <c r="A131" s="110"/>
      <c r="B131" s="47"/>
      <c r="C131" s="69"/>
      <c r="D131" s="69"/>
      <c r="E131" s="69"/>
      <c r="F131" s="69"/>
    </row>
    <row r="132" spans="1:6" ht="18.75">
      <c r="A132" s="110"/>
      <c r="B132" s="47"/>
      <c r="C132" s="69"/>
      <c r="D132" s="69"/>
      <c r="E132" s="69"/>
      <c r="F132" s="69"/>
    </row>
    <row r="133" spans="1:6" ht="18.75">
      <c r="A133" s="110"/>
      <c r="B133" s="47"/>
      <c r="C133" s="69"/>
      <c r="D133" s="69"/>
      <c r="E133" s="69"/>
      <c r="F133" s="69"/>
    </row>
    <row r="134" spans="1:6" ht="18.75">
      <c r="A134" s="110"/>
      <c r="B134" s="47"/>
      <c r="C134" s="69"/>
      <c r="D134" s="69"/>
      <c r="E134" s="69"/>
      <c r="F134" s="69"/>
    </row>
    <row r="135" spans="1:6" ht="18.75">
      <c r="A135" s="110"/>
      <c r="B135" s="47"/>
      <c r="C135" s="69"/>
      <c r="D135" s="69"/>
      <c r="E135" s="69"/>
      <c r="F135" s="69"/>
    </row>
    <row r="136" spans="1:6" ht="18.75">
      <c r="A136" s="110"/>
      <c r="B136" s="47"/>
      <c r="C136" s="69"/>
      <c r="D136" s="69"/>
      <c r="E136" s="69"/>
      <c r="F136" s="69"/>
    </row>
    <row r="137" spans="1:6" ht="18.75">
      <c r="A137" s="110"/>
      <c r="B137" s="47"/>
      <c r="C137" s="69"/>
      <c r="D137" s="69"/>
      <c r="E137" s="69"/>
      <c r="F137" s="69"/>
    </row>
    <row r="138" spans="1:6" ht="18.75">
      <c r="A138" s="110"/>
      <c r="B138" s="47"/>
      <c r="C138" s="69"/>
      <c r="D138" s="69"/>
      <c r="E138" s="69"/>
      <c r="F138" s="69"/>
    </row>
    <row r="139" spans="1:6" ht="18.75">
      <c r="A139" s="110"/>
      <c r="B139" s="47"/>
      <c r="C139" s="69"/>
      <c r="D139" s="69"/>
      <c r="E139" s="69"/>
      <c r="F139" s="69"/>
    </row>
    <row r="140" spans="1:6" ht="18.75">
      <c r="A140" s="110"/>
      <c r="B140" s="47"/>
      <c r="C140" s="69"/>
      <c r="D140" s="69"/>
      <c r="E140" s="69"/>
      <c r="F140" s="69"/>
    </row>
    <row r="141" spans="1:6" ht="18.75">
      <c r="A141" s="110"/>
      <c r="B141" s="47"/>
      <c r="C141" s="69"/>
      <c r="D141" s="69"/>
      <c r="E141" s="69"/>
      <c r="F141" s="69"/>
    </row>
    <row r="142" spans="1:6" ht="18.75">
      <c r="A142" s="110"/>
      <c r="B142" s="47"/>
      <c r="C142" s="69"/>
      <c r="D142" s="69"/>
      <c r="E142" s="69"/>
      <c r="F142" s="69"/>
    </row>
    <row r="143" spans="1:6" ht="18.75">
      <c r="A143" s="110"/>
      <c r="B143" s="47"/>
      <c r="C143" s="69"/>
      <c r="D143" s="69"/>
      <c r="E143" s="69"/>
      <c r="F143" s="69"/>
    </row>
    <row r="144" spans="1:6" ht="18.75">
      <c r="A144" s="110"/>
      <c r="B144" s="47"/>
      <c r="C144" s="69"/>
      <c r="D144" s="69"/>
      <c r="E144" s="69"/>
      <c r="F144" s="69"/>
    </row>
    <row r="145" spans="1:6" ht="18.75">
      <c r="A145" s="110"/>
      <c r="B145" s="47"/>
      <c r="C145" s="69"/>
      <c r="D145" s="69"/>
      <c r="E145" s="69"/>
      <c r="F145" s="69"/>
    </row>
    <row r="146" spans="1:6" ht="18.75">
      <c r="A146" s="110"/>
      <c r="B146" s="47"/>
      <c r="C146" s="69"/>
      <c r="D146" s="69"/>
      <c r="E146" s="69"/>
      <c r="F146" s="69"/>
    </row>
    <row r="147" spans="1:6" ht="18.75">
      <c r="A147" s="110"/>
      <c r="B147" s="47"/>
      <c r="C147" s="69"/>
      <c r="D147" s="69"/>
      <c r="E147" s="69"/>
      <c r="F147" s="69"/>
    </row>
    <row r="148" spans="1:6" ht="18.75">
      <c r="A148" s="110"/>
      <c r="B148" s="47"/>
      <c r="C148" s="69"/>
      <c r="D148" s="69"/>
      <c r="E148" s="69"/>
      <c r="F148" s="69"/>
    </row>
    <row r="149" spans="1:6" ht="18.75">
      <c r="A149" s="110"/>
      <c r="B149" s="47"/>
      <c r="C149" s="69"/>
      <c r="D149" s="69"/>
      <c r="E149" s="69"/>
      <c r="F149" s="69"/>
    </row>
    <row r="150" spans="1:6" ht="18.75">
      <c r="A150" s="110"/>
      <c r="B150" s="47"/>
      <c r="C150" s="69"/>
      <c r="D150" s="69"/>
      <c r="E150" s="69"/>
      <c r="F150" s="69"/>
    </row>
    <row r="151" spans="1:6" ht="18.75">
      <c r="A151" s="110"/>
      <c r="B151" s="47"/>
      <c r="C151" s="69"/>
      <c r="D151" s="69"/>
      <c r="E151" s="69"/>
      <c r="F151" s="69"/>
    </row>
    <row r="152" spans="1:6" ht="18.75">
      <c r="A152" s="110"/>
      <c r="B152" s="47"/>
      <c r="C152" s="69"/>
      <c r="D152" s="69"/>
      <c r="E152" s="69"/>
      <c r="F152" s="69"/>
    </row>
    <row r="153" spans="1:6" ht="18.75">
      <c r="A153" s="110"/>
      <c r="B153" s="47"/>
      <c r="C153" s="69"/>
      <c r="D153" s="69"/>
      <c r="E153" s="69"/>
      <c r="F153" s="69"/>
    </row>
    <row r="154" spans="1:6" ht="18.75">
      <c r="A154" s="110"/>
      <c r="B154" s="47"/>
      <c r="C154" s="69"/>
      <c r="D154" s="69"/>
      <c r="E154" s="69"/>
      <c r="F154" s="69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</sheetData>
  <sheetProtection/>
  <mergeCells count="38">
    <mergeCell ref="B14:F14"/>
    <mergeCell ref="B15:F15"/>
    <mergeCell ref="B3:F3"/>
    <mergeCell ref="A86:F86"/>
    <mergeCell ref="B29:F29"/>
    <mergeCell ref="C42:F42"/>
    <mergeCell ref="A69:A70"/>
    <mergeCell ref="A68:F68"/>
    <mergeCell ref="B69:B70"/>
    <mergeCell ref="C69:C70"/>
    <mergeCell ref="B26:B27"/>
    <mergeCell ref="C26:C27"/>
    <mergeCell ref="B16:F16"/>
    <mergeCell ref="E69:E70"/>
    <mergeCell ref="D26:D27"/>
    <mergeCell ref="E26:E27"/>
    <mergeCell ref="F69:F70"/>
    <mergeCell ref="D69:D70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65" max="5" man="1"/>
  </rowBreaks>
  <ignoredErrors>
    <ignoredError sqref="F59:F61 F35:F36 F30 F43:F46 F41 F49:F50 F63" evalError="1"/>
    <ignoredError sqref="B30:B65 B72:B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43.75390625" style="16" customWidth="1"/>
    <col min="2" max="2" width="9.375" style="25" customWidth="1"/>
    <col min="3" max="3" width="15.00390625" style="16" customWidth="1"/>
    <col min="4" max="4" width="13.87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414</v>
      </c>
      <c r="G1" s="17"/>
    </row>
    <row r="2" spans="1:7" ht="16.5" customHeight="1">
      <c r="A2" s="112"/>
      <c r="B2" s="113"/>
      <c r="C2" s="112"/>
      <c r="D2" s="114"/>
      <c r="E2" s="18"/>
      <c r="F2" s="88" t="s">
        <v>71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21" t="s">
        <v>72</v>
      </c>
      <c r="B4" s="221"/>
      <c r="C4" s="221"/>
      <c r="D4" s="221"/>
      <c r="E4" s="221"/>
      <c r="F4" s="221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42" t="s">
        <v>268</v>
      </c>
      <c r="B6" s="241" t="s">
        <v>25</v>
      </c>
      <c r="C6" s="241" t="s">
        <v>136</v>
      </c>
      <c r="D6" s="241" t="s">
        <v>135</v>
      </c>
      <c r="E6" s="241" t="s">
        <v>155</v>
      </c>
      <c r="F6" s="241" t="s">
        <v>276</v>
      </c>
    </row>
    <row r="7" spans="1:6" ht="35.25" customHeight="1">
      <c r="A7" s="242"/>
      <c r="B7" s="241"/>
      <c r="C7" s="241"/>
      <c r="D7" s="241"/>
      <c r="E7" s="241"/>
      <c r="F7" s="241"/>
    </row>
    <row r="8" spans="1:6" s="19" customFormat="1" ht="35.25" customHeight="1">
      <c r="A8" s="116" t="s">
        <v>362</v>
      </c>
      <c r="B8" s="117" t="s">
        <v>20</v>
      </c>
      <c r="C8" s="202">
        <v>6640.7</v>
      </c>
      <c r="D8" s="202">
        <v>8528.8</v>
      </c>
      <c r="E8" s="203">
        <f>D8-C8</f>
        <v>1888.0999999999995</v>
      </c>
      <c r="F8" s="203">
        <f>D8/C8*100</f>
        <v>128.4322435887783</v>
      </c>
    </row>
    <row r="9" spans="1:6" s="20" customFormat="1" ht="37.5">
      <c r="A9" s="130" t="s">
        <v>73</v>
      </c>
      <c r="B9" s="119" t="s">
        <v>74</v>
      </c>
      <c r="C9" s="204">
        <v>1464.4</v>
      </c>
      <c r="D9" s="204">
        <v>1522.4</v>
      </c>
      <c r="E9" s="204">
        <f aca="true" t="shared" si="0" ref="E9:E15">D9-C9</f>
        <v>58</v>
      </c>
      <c r="F9" s="204">
        <f aca="true" t="shared" si="1" ref="F9:F15">D9/C9*100</f>
        <v>103.96066648456706</v>
      </c>
    </row>
    <row r="10" spans="1:6" s="20" customFormat="1" ht="24" customHeight="1">
      <c r="A10" s="118" t="s">
        <v>75</v>
      </c>
      <c r="B10" s="119" t="s">
        <v>76</v>
      </c>
      <c r="C10" s="204">
        <v>5176.3</v>
      </c>
      <c r="D10" s="204">
        <v>7006.4</v>
      </c>
      <c r="E10" s="204">
        <f t="shared" si="0"/>
        <v>1830.0999999999995</v>
      </c>
      <c r="F10" s="204">
        <f t="shared" si="1"/>
        <v>135.35536966559124</v>
      </c>
    </row>
    <row r="11" spans="1:8" s="21" customFormat="1" ht="24" customHeight="1">
      <c r="A11" s="120" t="s">
        <v>5</v>
      </c>
      <c r="B11" s="121" t="s">
        <v>21</v>
      </c>
      <c r="C11" s="204">
        <v>8849.2</v>
      </c>
      <c r="D11" s="204">
        <v>9908.3</v>
      </c>
      <c r="E11" s="204">
        <f t="shared" si="0"/>
        <v>1059.0999999999985</v>
      </c>
      <c r="F11" s="204">
        <f t="shared" si="1"/>
        <v>111.96831351986619</v>
      </c>
      <c r="G11" s="19"/>
      <c r="H11" s="19"/>
    </row>
    <row r="12" spans="1:6" s="19" customFormat="1" ht="24" customHeight="1">
      <c r="A12" s="120" t="s">
        <v>6</v>
      </c>
      <c r="B12" s="121" t="s">
        <v>22</v>
      </c>
      <c r="C12" s="204">
        <v>1873.4</v>
      </c>
      <c r="D12" s="204">
        <v>2096.4</v>
      </c>
      <c r="E12" s="204">
        <f t="shared" si="0"/>
        <v>223</v>
      </c>
      <c r="F12" s="204">
        <f t="shared" si="1"/>
        <v>111.90349097896872</v>
      </c>
    </row>
    <row r="13" spans="1:6" s="19" customFormat="1" ht="24" customHeight="1">
      <c r="A13" s="122" t="s">
        <v>7</v>
      </c>
      <c r="B13" s="121" t="s">
        <v>23</v>
      </c>
      <c r="C13" s="204">
        <v>2576</v>
      </c>
      <c r="D13" s="204">
        <v>2529.7</v>
      </c>
      <c r="E13" s="204">
        <f t="shared" si="0"/>
        <v>-46.30000000000018</v>
      </c>
      <c r="F13" s="204">
        <f t="shared" si="1"/>
        <v>98.2026397515528</v>
      </c>
    </row>
    <row r="14" spans="1:6" s="19" customFormat="1" ht="24" customHeight="1">
      <c r="A14" s="122" t="s">
        <v>77</v>
      </c>
      <c r="B14" s="121" t="s">
        <v>35</v>
      </c>
      <c r="C14" s="204">
        <v>2914</v>
      </c>
      <c r="D14" s="204">
        <v>2496.7</v>
      </c>
      <c r="E14" s="204">
        <f t="shared" si="0"/>
        <v>-417.3000000000002</v>
      </c>
      <c r="F14" s="204">
        <f t="shared" si="1"/>
        <v>85.67947838023335</v>
      </c>
    </row>
    <row r="15" spans="1:6" s="19" customFormat="1" ht="24" customHeight="1">
      <c r="A15" s="116" t="s">
        <v>277</v>
      </c>
      <c r="B15" s="117" t="s">
        <v>36</v>
      </c>
      <c r="C15" s="205">
        <f>C8+SUM(C11:C14)</f>
        <v>22853.3</v>
      </c>
      <c r="D15" s="205">
        <f>D8+SUM(D11:D14)</f>
        <v>25559.899999999998</v>
      </c>
      <c r="E15" s="203">
        <f t="shared" si="0"/>
        <v>2706.5999999999985</v>
      </c>
      <c r="F15" s="203">
        <f t="shared" si="1"/>
        <v>111.84336616593664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.75">
      <c r="A19" s="49" t="s">
        <v>356</v>
      </c>
      <c r="B19" s="43"/>
      <c r="C19" s="128"/>
      <c r="D19" s="128"/>
      <c r="E19" s="50" t="s">
        <v>434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357</v>
      </c>
      <c r="B20" s="53"/>
      <c r="C20" s="54" t="s">
        <v>358</v>
      </c>
      <c r="D20" s="54"/>
      <c r="E20" s="61" t="s">
        <v>361</v>
      </c>
      <c r="F20" s="108"/>
      <c r="H20" s="63"/>
      <c r="I20" s="65"/>
      <c r="J20" s="65"/>
      <c r="K20" s="66"/>
    </row>
    <row r="21" spans="1:10" s="44" customFormat="1" ht="18.75">
      <c r="A21" s="59" t="s">
        <v>359</v>
      </c>
      <c r="B21" s="109"/>
      <c r="C21" s="60" t="s">
        <v>222</v>
      </c>
      <c r="D21" s="43"/>
      <c r="E21" s="62" t="s">
        <v>360</v>
      </c>
      <c r="F21" s="109"/>
      <c r="H21" s="41"/>
      <c r="I21" s="41"/>
      <c r="J21" s="41"/>
    </row>
    <row r="22" spans="1:6" ht="18.75">
      <c r="A22" s="112" t="s">
        <v>435</v>
      </c>
      <c r="B22" s="113"/>
      <c r="C22" s="112" t="s">
        <v>436</v>
      </c>
      <c r="D22" s="112"/>
      <c r="E22" s="112" t="s">
        <v>433</v>
      </c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43" t="s">
        <v>414</v>
      </c>
      <c r="E1" s="243"/>
      <c r="F1" s="243"/>
    </row>
    <row r="2" spans="1:6" ht="18.75">
      <c r="A2" s="112"/>
      <c r="B2" s="113"/>
      <c r="C2" s="112"/>
      <c r="D2" s="243" t="s">
        <v>78</v>
      </c>
      <c r="E2" s="243"/>
      <c r="F2" s="243"/>
    </row>
    <row r="3" spans="1:6" ht="18.75">
      <c r="A3" s="112"/>
      <c r="B3" s="129"/>
      <c r="C3" s="129"/>
      <c r="D3" s="129"/>
      <c r="E3" s="129"/>
      <c r="F3" s="129"/>
    </row>
    <row r="4" spans="1:6" ht="22.5" customHeight="1">
      <c r="A4" s="221" t="s">
        <v>79</v>
      </c>
      <c r="B4" s="221"/>
      <c r="C4" s="221"/>
      <c r="D4" s="221"/>
      <c r="E4" s="221"/>
      <c r="F4" s="221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42" t="s">
        <v>268</v>
      </c>
      <c r="B6" s="241" t="s">
        <v>25</v>
      </c>
      <c r="C6" s="241" t="s">
        <v>136</v>
      </c>
      <c r="D6" s="241" t="s">
        <v>135</v>
      </c>
      <c r="E6" s="241" t="s">
        <v>155</v>
      </c>
      <c r="F6" s="241" t="s">
        <v>276</v>
      </c>
    </row>
    <row r="7" spans="1:6" ht="39" customHeight="1">
      <c r="A7" s="242"/>
      <c r="B7" s="241"/>
      <c r="C7" s="241"/>
      <c r="D7" s="241"/>
      <c r="E7" s="241"/>
      <c r="F7" s="241"/>
    </row>
    <row r="8" spans="1:6" s="26" customFormat="1" ht="39" customHeight="1">
      <c r="A8" s="116" t="s">
        <v>415</v>
      </c>
      <c r="B8" s="117" t="s">
        <v>20</v>
      </c>
      <c r="C8" s="206">
        <f>SUM(C9:C14)</f>
        <v>0</v>
      </c>
      <c r="D8" s="206">
        <f>SUM(D9:D14)</f>
        <v>209.6</v>
      </c>
      <c r="E8" s="207">
        <f>D8-C8</f>
        <v>209.6</v>
      </c>
      <c r="F8" s="208"/>
    </row>
    <row r="9" spans="1:6" ht="24.75" customHeight="1">
      <c r="A9" s="130" t="s">
        <v>0</v>
      </c>
      <c r="B9" s="119" t="s">
        <v>74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76</v>
      </c>
      <c r="C10" s="202"/>
      <c r="D10" s="202">
        <v>209.6</v>
      </c>
      <c r="E10" s="209">
        <f>D10-C10</f>
        <v>209.6</v>
      </c>
      <c r="F10" s="209"/>
    </row>
    <row r="11" spans="1:6" s="27" customFormat="1" ht="40.5" customHeight="1">
      <c r="A11" s="130" t="s">
        <v>80</v>
      </c>
      <c r="B11" s="119" t="s">
        <v>178</v>
      </c>
      <c r="C11" s="204"/>
      <c r="D11" s="204"/>
      <c r="E11" s="209">
        <f>D11-C11</f>
        <v>0</v>
      </c>
      <c r="F11" s="209"/>
    </row>
    <row r="12" spans="1:6" s="27" customFormat="1" ht="36" customHeight="1">
      <c r="A12" s="130" t="s">
        <v>2</v>
      </c>
      <c r="B12" s="119" t="s">
        <v>179</v>
      </c>
      <c r="C12" s="204"/>
      <c r="D12" s="204"/>
      <c r="E12" s="209">
        <f>D12-C12</f>
        <v>0</v>
      </c>
      <c r="F12" s="209"/>
    </row>
    <row r="13" spans="1:6" s="27" customFormat="1" ht="54" customHeight="1">
      <c r="A13" s="130" t="s">
        <v>225</v>
      </c>
      <c r="B13" s="119" t="s">
        <v>180</v>
      </c>
      <c r="C13" s="204"/>
      <c r="D13" s="204"/>
      <c r="E13" s="209">
        <f>D13-C13</f>
        <v>0</v>
      </c>
      <c r="F13" s="209"/>
    </row>
    <row r="14" spans="1:6" s="27" customFormat="1" ht="19.5" customHeight="1">
      <c r="A14" s="130" t="s">
        <v>226</v>
      </c>
      <c r="B14" s="119" t="s">
        <v>181</v>
      </c>
      <c r="C14" s="204"/>
      <c r="D14" s="204"/>
      <c r="E14" s="209">
        <f>D14-C14</f>
        <v>0</v>
      </c>
      <c r="F14" s="209"/>
    </row>
    <row r="15" spans="1:6" ht="18.75">
      <c r="A15" s="123"/>
      <c r="B15" s="124"/>
      <c r="C15" s="131"/>
      <c r="D15" s="132"/>
      <c r="E15" s="132"/>
      <c r="F15" s="132"/>
    </row>
    <row r="16" spans="1:6" ht="18.75">
      <c r="A16" s="123"/>
      <c r="B16" s="124"/>
      <c r="C16" s="125"/>
      <c r="D16" s="127"/>
      <c r="E16" s="127"/>
      <c r="F16" s="127"/>
    </row>
    <row r="17" spans="1:6" ht="18.75">
      <c r="A17" s="123"/>
      <c r="B17" s="124"/>
      <c r="C17" s="125"/>
      <c r="D17" s="127"/>
      <c r="E17" s="127"/>
      <c r="F17" s="127"/>
    </row>
    <row r="18" spans="1:11" s="44" customFormat="1" ht="18.75">
      <c r="A18" s="185" t="s">
        <v>412</v>
      </c>
      <c r="B18" s="43"/>
      <c r="C18" s="128"/>
      <c r="D18" s="128"/>
      <c r="E18" s="50"/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410</v>
      </c>
      <c r="B19" s="186"/>
      <c r="C19" s="61" t="s">
        <v>408</v>
      </c>
      <c r="D19" s="61"/>
      <c r="E19" s="61" t="s">
        <v>357</v>
      </c>
      <c r="F19" s="187"/>
      <c r="H19" s="63"/>
      <c r="I19" s="65"/>
      <c r="J19" s="65"/>
      <c r="K19" s="66"/>
    </row>
    <row r="20" spans="1:10" s="44" customFormat="1" ht="18.75">
      <c r="A20" s="188" t="s">
        <v>411</v>
      </c>
      <c r="B20" s="147"/>
      <c r="C20" s="62" t="s">
        <v>222</v>
      </c>
      <c r="D20" s="185"/>
      <c r="E20" s="62" t="s">
        <v>409</v>
      </c>
      <c r="F20" s="147"/>
      <c r="H20" s="41"/>
      <c r="I20" s="41"/>
      <c r="J20" s="41"/>
    </row>
    <row r="21" spans="1:6" ht="18">
      <c r="A21" s="133"/>
      <c r="B21" s="134"/>
      <c r="C21" s="114"/>
      <c r="D21" s="114"/>
      <c r="E21" s="114"/>
      <c r="F21" s="114"/>
    </row>
    <row r="22" spans="1:6" ht="18">
      <c r="A22" s="133"/>
      <c r="B22" s="134"/>
      <c r="C22" s="114"/>
      <c r="D22" s="114"/>
      <c r="E22" s="114"/>
      <c r="F22" s="114"/>
    </row>
    <row r="23" spans="1:6" ht="18">
      <c r="A23" s="133"/>
      <c r="B23" s="134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414</v>
      </c>
    </row>
    <row r="2" spans="1:5" ht="18.75">
      <c r="A2" s="69"/>
      <c r="B2" s="47"/>
      <c r="C2" s="69"/>
      <c r="D2" s="69"/>
      <c r="E2" s="71" t="s">
        <v>81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21" t="s">
        <v>82</v>
      </c>
      <c r="B4" s="221"/>
      <c r="C4" s="221"/>
      <c r="D4" s="221"/>
      <c r="E4" s="221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268</v>
      </c>
      <c r="B6" s="81" t="s">
        <v>162</v>
      </c>
      <c r="C6" s="81" t="s">
        <v>144</v>
      </c>
      <c r="D6" s="81" t="s">
        <v>335</v>
      </c>
      <c r="E6" s="81" t="s">
        <v>83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337</v>
      </c>
      <c r="B8" s="135" t="s">
        <v>278</v>
      </c>
      <c r="C8" s="137"/>
      <c r="D8" s="137"/>
      <c r="E8" s="138" t="s">
        <v>279</v>
      </c>
    </row>
    <row r="9" spans="1:5" s="30" customFormat="1" ht="112.5" customHeight="1">
      <c r="A9" s="83" t="s">
        <v>363</v>
      </c>
      <c r="B9" s="135" t="s">
        <v>159</v>
      </c>
      <c r="C9" s="137"/>
      <c r="D9" s="137"/>
      <c r="E9" s="138" t="s">
        <v>280</v>
      </c>
    </row>
    <row r="10" spans="1:5" s="30" customFormat="1" ht="73.5" customHeight="1">
      <c r="A10" s="83" t="s">
        <v>336</v>
      </c>
      <c r="B10" s="135" t="s">
        <v>281</v>
      </c>
      <c r="C10" s="137"/>
      <c r="D10" s="137"/>
      <c r="E10" s="138" t="s">
        <v>282</v>
      </c>
    </row>
    <row r="11" spans="1:5" s="30" customFormat="1" ht="110.25" customHeight="1">
      <c r="A11" s="83" t="s">
        <v>283</v>
      </c>
      <c r="B11" s="135" t="s">
        <v>160</v>
      </c>
      <c r="C11" s="137"/>
      <c r="D11" s="137"/>
      <c r="E11" s="138" t="s">
        <v>284</v>
      </c>
    </row>
    <row r="12" spans="1:5" s="30" customFormat="1" ht="114" customHeight="1">
      <c r="A12" s="83" t="s">
        <v>364</v>
      </c>
      <c r="B12" s="135" t="s">
        <v>160</v>
      </c>
      <c r="C12" s="137"/>
      <c r="D12" s="137"/>
      <c r="E12" s="138" t="s">
        <v>285</v>
      </c>
    </row>
    <row r="13" spans="1:5" ht="117" customHeight="1">
      <c r="A13" s="83" t="s">
        <v>338</v>
      </c>
      <c r="B13" s="135" t="s">
        <v>161</v>
      </c>
      <c r="C13" s="137"/>
      <c r="D13" s="137"/>
      <c r="E13" s="138" t="s">
        <v>286</v>
      </c>
    </row>
    <row r="14" spans="1:5" ht="148.5" customHeight="1">
      <c r="A14" s="83" t="s">
        <v>365</v>
      </c>
      <c r="B14" s="135" t="s">
        <v>287</v>
      </c>
      <c r="C14" s="137"/>
      <c r="D14" s="137"/>
      <c r="E14" s="138" t="s">
        <v>288</v>
      </c>
    </row>
    <row r="15" spans="1:5" ht="90.75" customHeight="1">
      <c r="A15" s="83" t="s">
        <v>334</v>
      </c>
      <c r="B15" s="139" t="s">
        <v>390</v>
      </c>
      <c r="C15" s="137"/>
      <c r="D15" s="137"/>
      <c r="E15" s="138" t="s">
        <v>289</v>
      </c>
    </row>
    <row r="16" spans="1:5" ht="74.25" customHeight="1">
      <c r="A16" s="83" t="s">
        <v>366</v>
      </c>
      <c r="B16" s="135" t="s">
        <v>290</v>
      </c>
      <c r="C16" s="140"/>
      <c r="D16" s="140"/>
      <c r="E16" s="138" t="s">
        <v>291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.75">
      <c r="A18" s="49" t="s">
        <v>356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357</v>
      </c>
      <c r="B19" s="53"/>
      <c r="C19" s="54" t="s">
        <v>358</v>
      </c>
      <c r="D19" s="54"/>
      <c r="E19" s="61" t="s">
        <v>361</v>
      </c>
      <c r="H19" s="63"/>
      <c r="I19" s="65"/>
      <c r="J19" s="65"/>
      <c r="K19" s="66"/>
    </row>
    <row r="20" spans="1:10" s="44" customFormat="1" ht="18.75">
      <c r="A20" s="59" t="s">
        <v>359</v>
      </c>
      <c r="B20" s="109"/>
      <c r="C20" s="60" t="s">
        <v>222</v>
      </c>
      <c r="D20" s="43"/>
      <c r="E20" s="62" t="s">
        <v>360</v>
      </c>
      <c r="H20" s="41"/>
      <c r="I20" s="41"/>
      <c r="J20" s="41"/>
    </row>
    <row r="21" spans="1:5" ht="18.75">
      <c r="A21" s="69"/>
      <c r="B21" s="69"/>
      <c r="C21" s="144"/>
      <c r="D21" s="144"/>
      <c r="E21" s="144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D39" sqref="D39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4.00390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44" t="s">
        <v>414</v>
      </c>
      <c r="E1" s="244"/>
      <c r="F1" s="244"/>
    </row>
    <row r="2" spans="1:6" ht="13.5" customHeight="1">
      <c r="A2" s="43"/>
      <c r="B2" s="43"/>
      <c r="C2" s="43"/>
      <c r="D2" s="244" t="s">
        <v>350</v>
      </c>
      <c r="E2" s="244"/>
      <c r="F2" s="244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21" t="s">
        <v>84</v>
      </c>
      <c r="B4" s="221"/>
      <c r="C4" s="221"/>
      <c r="D4" s="221"/>
      <c r="E4" s="221"/>
      <c r="F4" s="221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268</v>
      </c>
      <c r="B6" s="81" t="s">
        <v>25</v>
      </c>
      <c r="C6" s="81" t="s">
        <v>134</v>
      </c>
      <c r="D6" s="81" t="s">
        <v>135</v>
      </c>
      <c r="E6" s="81" t="s">
        <v>269</v>
      </c>
      <c r="F6" s="81" t="s">
        <v>270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310</v>
      </c>
      <c r="B8" s="90" t="s">
        <v>20</v>
      </c>
      <c r="C8" s="94">
        <f>SUM(C9:C13)</f>
        <v>0</v>
      </c>
      <c r="D8" s="94">
        <f>SUM(D9:D13)</f>
        <v>0</v>
      </c>
      <c r="E8" s="94">
        <f>D8-C8</f>
        <v>0</v>
      </c>
      <c r="F8" s="94" t="e">
        <f>D8/C8*100</f>
        <v>#DIV/0!</v>
      </c>
    </row>
    <row r="9" spans="1:6" ht="34.5" customHeight="1">
      <c r="A9" s="83" t="s">
        <v>217</v>
      </c>
      <c r="B9" s="84" t="s">
        <v>21</v>
      </c>
      <c r="C9" s="93"/>
      <c r="D9" s="197"/>
      <c r="E9" s="93">
        <f aca="true" t="shared" si="0" ref="E9:E40">D9-C9</f>
        <v>0</v>
      </c>
      <c r="F9" s="93" t="e">
        <f aca="true" t="shared" si="1" ref="F9:F36">D9/C9*100</f>
        <v>#DIV/0!</v>
      </c>
    </row>
    <row r="10" spans="1:6" ht="16.5" customHeight="1">
      <c r="A10" s="83" t="s">
        <v>85</v>
      </c>
      <c r="B10" s="84" t="s">
        <v>22</v>
      </c>
      <c r="C10" s="93"/>
      <c r="D10" s="197"/>
      <c r="E10" s="93">
        <f t="shared" si="0"/>
        <v>0</v>
      </c>
      <c r="F10" s="93" t="e">
        <f t="shared" si="1"/>
        <v>#DIV/0!</v>
      </c>
    </row>
    <row r="11" spans="1:6" ht="24" customHeight="1">
      <c r="A11" s="83" t="s">
        <v>86</v>
      </c>
      <c r="B11" s="84" t="s">
        <v>23</v>
      </c>
      <c r="C11" s="93"/>
      <c r="D11" s="197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87</v>
      </c>
      <c r="B12" s="84" t="s">
        <v>35</v>
      </c>
      <c r="C12" s="93"/>
      <c r="D12" s="197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391</v>
      </c>
      <c r="B13" s="84" t="s">
        <v>36</v>
      </c>
      <c r="C13" s="93"/>
      <c r="D13" s="197"/>
      <c r="E13" s="93">
        <f t="shared" si="0"/>
        <v>0</v>
      </c>
      <c r="F13" s="93" t="e">
        <f t="shared" si="1"/>
        <v>#DIV/0!</v>
      </c>
    </row>
    <row r="14" spans="1:6" s="38" customFormat="1" ht="36" customHeight="1">
      <c r="A14" s="87" t="s">
        <v>125</v>
      </c>
      <c r="B14" s="90" t="s">
        <v>37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88</v>
      </c>
      <c r="B15" s="84" t="s">
        <v>38</v>
      </c>
      <c r="C15" s="93"/>
      <c r="D15" s="197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89</v>
      </c>
      <c r="B16" s="84" t="s">
        <v>39</v>
      </c>
      <c r="C16" s="93"/>
      <c r="D16" s="197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126</v>
      </c>
      <c r="B17" s="84" t="s">
        <v>8</v>
      </c>
      <c r="C17" s="93"/>
      <c r="D17" s="197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391</v>
      </c>
      <c r="B18" s="84" t="s">
        <v>26</v>
      </c>
      <c r="C18" s="93"/>
      <c r="D18" s="197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127</v>
      </c>
      <c r="B19" s="90" t="s">
        <v>27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90</v>
      </c>
      <c r="B20" s="84" t="s">
        <v>28</v>
      </c>
      <c r="C20" s="93"/>
      <c r="D20" s="197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391</v>
      </c>
      <c r="B21" s="84" t="s">
        <v>29</v>
      </c>
      <c r="C21" s="93"/>
      <c r="D21" s="197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128</v>
      </c>
      <c r="B22" s="90" t="s">
        <v>30</v>
      </c>
      <c r="C22" s="94">
        <f>SUM(C23:C26)+C27</f>
        <v>0</v>
      </c>
      <c r="D22" s="94">
        <f>SUM(D23:D26)+D27</f>
        <v>0</v>
      </c>
      <c r="E22" s="94">
        <f t="shared" si="0"/>
        <v>0</v>
      </c>
      <c r="F22" s="94" t="e">
        <f t="shared" si="1"/>
        <v>#DIV/0!</v>
      </c>
    </row>
    <row r="23" spans="1:6" ht="38.25" customHeight="1">
      <c r="A23" s="83" t="s">
        <v>223</v>
      </c>
      <c r="B23" s="84" t="s">
        <v>32</v>
      </c>
      <c r="C23" s="93"/>
      <c r="D23" s="197"/>
      <c r="E23" s="93">
        <f t="shared" si="0"/>
        <v>0</v>
      </c>
      <c r="F23" s="93" t="e">
        <f t="shared" si="1"/>
        <v>#DIV/0!</v>
      </c>
    </row>
    <row r="24" spans="1:6" ht="21" customHeight="1">
      <c r="A24" s="83" t="s">
        <v>91</v>
      </c>
      <c r="B24" s="84" t="s">
        <v>41</v>
      </c>
      <c r="C24" s="93"/>
      <c r="D24" s="197"/>
      <c r="E24" s="93">
        <f t="shared" si="0"/>
        <v>0</v>
      </c>
      <c r="F24" s="93" t="e">
        <f t="shared" si="1"/>
        <v>#DIV/0!</v>
      </c>
    </row>
    <row r="25" spans="1:6" ht="21.75" customHeight="1">
      <c r="A25" s="83" t="s">
        <v>92</v>
      </c>
      <c r="B25" s="84" t="s">
        <v>42</v>
      </c>
      <c r="C25" s="93"/>
      <c r="D25" s="197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392</v>
      </c>
      <c r="B26" s="84" t="s">
        <v>43</v>
      </c>
      <c r="C26" s="93"/>
      <c r="D26" s="197"/>
      <c r="E26" s="93">
        <f t="shared" si="0"/>
        <v>0</v>
      </c>
      <c r="F26" s="93" t="e">
        <f t="shared" si="1"/>
        <v>#DIV/0!</v>
      </c>
    </row>
    <row r="27" spans="1:6" ht="18" customHeight="1">
      <c r="A27" s="83" t="s">
        <v>385</v>
      </c>
      <c r="B27" s="84" t="s">
        <v>9</v>
      </c>
      <c r="C27" s="93"/>
      <c r="D27" s="197"/>
      <c r="E27" s="93">
        <f t="shared" si="0"/>
        <v>0</v>
      </c>
      <c r="F27" s="93" t="e">
        <f t="shared" si="1"/>
        <v>#DIV/0!</v>
      </c>
    </row>
    <row r="28" spans="1:6" s="38" customFormat="1" ht="37.5">
      <c r="A28" s="87" t="s">
        <v>129</v>
      </c>
      <c r="B28" s="90" t="s">
        <v>11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93</v>
      </c>
      <c r="B29" s="84" t="s">
        <v>12</v>
      </c>
      <c r="C29" s="93"/>
      <c r="D29" s="197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218</v>
      </c>
      <c r="B30" s="84" t="s">
        <v>13</v>
      </c>
      <c r="C30" s="93"/>
      <c r="D30" s="197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94</v>
      </c>
      <c r="B31" s="84" t="s">
        <v>14</v>
      </c>
      <c r="C31" s="93"/>
      <c r="D31" s="197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130</v>
      </c>
      <c r="B32" s="84" t="s">
        <v>15</v>
      </c>
      <c r="C32" s="93"/>
      <c r="D32" s="197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385</v>
      </c>
      <c r="B33" s="84" t="s">
        <v>16</v>
      </c>
      <c r="C33" s="93"/>
      <c r="D33" s="197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131</v>
      </c>
      <c r="B34" s="90" t="s">
        <v>17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95</v>
      </c>
      <c r="B35" s="84" t="s">
        <v>18</v>
      </c>
      <c r="C35" s="93"/>
      <c r="D35" s="197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132</v>
      </c>
      <c r="B36" s="84" t="s">
        <v>19</v>
      </c>
      <c r="C36" s="93"/>
      <c r="D36" s="197"/>
      <c r="E36" s="93">
        <f t="shared" si="0"/>
        <v>0</v>
      </c>
      <c r="F36" s="93" t="e">
        <f t="shared" si="1"/>
        <v>#DIV/0!</v>
      </c>
    </row>
    <row r="37" spans="1:6" s="38" customFormat="1" ht="18" customHeight="1">
      <c r="A37" s="87" t="s">
        <v>96</v>
      </c>
      <c r="B37" s="92"/>
      <c r="C37" s="91"/>
      <c r="D37" s="91"/>
      <c r="E37" s="91"/>
      <c r="F37" s="91"/>
    </row>
    <row r="38" spans="1:6" s="38" customFormat="1" ht="18" customHeight="1">
      <c r="A38" s="87" t="s">
        <v>97</v>
      </c>
      <c r="B38" s="90" t="s">
        <v>10</v>
      </c>
      <c r="C38" s="94"/>
      <c r="D38" s="198"/>
      <c r="E38" s="94">
        <f t="shared" si="0"/>
        <v>0</v>
      </c>
      <c r="F38" s="94" t="e">
        <f>D38/C38*100</f>
        <v>#DIV/0!</v>
      </c>
    </row>
    <row r="39" spans="1:6" s="38" customFormat="1" ht="18" customHeight="1">
      <c r="A39" s="87" t="s">
        <v>133</v>
      </c>
      <c r="B39" s="90" t="s">
        <v>54</v>
      </c>
      <c r="C39" s="94">
        <f>C38+C8+C14+C19-C22-C28-C34</f>
        <v>0</v>
      </c>
      <c r="D39" s="94">
        <f>D38+D8+D14+D19-D22-D28-D34</f>
        <v>0</v>
      </c>
      <c r="E39" s="94">
        <f t="shared" si="0"/>
        <v>0</v>
      </c>
      <c r="F39" s="94" t="e">
        <f>D39/C39*100</f>
        <v>#DIV/0!</v>
      </c>
    </row>
    <row r="40" spans="1:6" s="38" customFormat="1" ht="18" customHeight="1">
      <c r="A40" s="87" t="s">
        <v>98</v>
      </c>
      <c r="B40" s="90" t="s">
        <v>55</v>
      </c>
      <c r="C40" s="94">
        <f>C39-C38</f>
        <v>0</v>
      </c>
      <c r="D40" s="94">
        <f>D39-D38</f>
        <v>0</v>
      </c>
      <c r="E40" s="94">
        <f t="shared" si="0"/>
        <v>0</v>
      </c>
      <c r="F40" s="94" t="e">
        <f>D40/C40*100</f>
        <v>#DIV/0!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356</v>
      </c>
      <c r="B42" s="43"/>
      <c r="C42" s="128"/>
      <c r="D42" s="128"/>
      <c r="E42" s="50"/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357</v>
      </c>
      <c r="B43" s="53"/>
      <c r="C43" s="54" t="s">
        <v>358</v>
      </c>
      <c r="D43" s="54"/>
      <c r="E43" s="61" t="s">
        <v>361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359</v>
      </c>
      <c r="B44" s="109"/>
      <c r="C44" s="60" t="s">
        <v>222</v>
      </c>
      <c r="D44" s="43"/>
      <c r="E44" s="62" t="s">
        <v>360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0:C15 B8:B40 C17:C21 D9:D21 D23:D38 D40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09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44" t="s">
        <v>414</v>
      </c>
      <c r="G1" s="244"/>
      <c r="H1" s="244"/>
      <c r="I1" s="244"/>
    </row>
    <row r="2" spans="1:9" ht="15" customHeight="1">
      <c r="A2" s="109"/>
      <c r="B2" s="109"/>
      <c r="C2" s="109"/>
      <c r="D2" s="109"/>
      <c r="E2" s="109"/>
      <c r="F2" s="109"/>
      <c r="G2" s="244" t="s">
        <v>353</v>
      </c>
      <c r="H2" s="244"/>
      <c r="I2" s="244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66" t="s">
        <v>182</v>
      </c>
      <c r="B4" s="266"/>
      <c r="C4" s="266"/>
      <c r="D4" s="266"/>
      <c r="E4" s="266"/>
      <c r="F4" s="266"/>
      <c r="G4" s="266"/>
      <c r="H4" s="266"/>
      <c r="I4" s="266"/>
    </row>
    <row r="5" spans="1:9" ht="18.75" customHeight="1">
      <c r="A5" s="266" t="s">
        <v>224</v>
      </c>
      <c r="B5" s="266"/>
      <c r="C5" s="266"/>
      <c r="D5" s="266"/>
      <c r="E5" s="266"/>
      <c r="F5" s="266"/>
      <c r="G5" s="266"/>
      <c r="H5" s="266"/>
      <c r="I5" s="266"/>
    </row>
    <row r="6" spans="1:9" ht="18" customHeight="1">
      <c r="A6" s="232" t="s">
        <v>192</v>
      </c>
      <c r="B6" s="232"/>
      <c r="C6" s="232"/>
      <c r="D6" s="232"/>
      <c r="E6" s="232"/>
      <c r="F6" s="232"/>
      <c r="G6" s="232"/>
      <c r="H6" s="232"/>
      <c r="I6" s="232"/>
    </row>
    <row r="7" spans="1:9" ht="15" customHeight="1">
      <c r="A7" s="232" t="s">
        <v>141</v>
      </c>
      <c r="B7" s="232"/>
      <c r="C7" s="232"/>
      <c r="D7" s="232"/>
      <c r="E7" s="232"/>
      <c r="F7" s="232"/>
      <c r="G7" s="232"/>
      <c r="H7" s="232"/>
      <c r="I7" s="232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73" t="s">
        <v>328</v>
      </c>
      <c r="B9" s="273"/>
      <c r="C9" s="273"/>
      <c r="D9" s="273"/>
      <c r="E9" s="273"/>
      <c r="F9" s="273"/>
      <c r="G9" s="273"/>
      <c r="H9" s="273"/>
      <c r="I9" s="273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74" t="s">
        <v>292</v>
      </c>
      <c r="B11" s="274"/>
      <c r="C11" s="274"/>
      <c r="D11" s="274"/>
      <c r="E11" s="274"/>
      <c r="F11" s="274"/>
      <c r="G11" s="274"/>
      <c r="H11" s="274"/>
      <c r="I11" s="274"/>
    </row>
    <row r="12" spans="1:9" ht="18" customHeight="1">
      <c r="A12" s="268" t="s">
        <v>293</v>
      </c>
      <c r="B12" s="268"/>
      <c r="C12" s="268"/>
      <c r="D12" s="268"/>
      <c r="E12" s="268"/>
      <c r="F12" s="268"/>
      <c r="G12" s="268"/>
      <c r="H12" s="268"/>
      <c r="I12" s="268"/>
    </row>
    <row r="13" spans="1:9" ht="16.5" customHeight="1">
      <c r="A13" s="267" t="s">
        <v>294</v>
      </c>
      <c r="B13" s="267"/>
      <c r="C13" s="267"/>
      <c r="D13" s="267"/>
      <c r="E13" s="267"/>
      <c r="F13" s="267"/>
      <c r="G13" s="267"/>
      <c r="H13" s="267"/>
      <c r="I13" s="267"/>
    </row>
    <row r="14" spans="1:9" ht="89.25" customHeight="1">
      <c r="A14" s="267" t="s">
        <v>339</v>
      </c>
      <c r="B14" s="267"/>
      <c r="C14" s="267"/>
      <c r="D14" s="267"/>
      <c r="E14" s="267"/>
      <c r="F14" s="267"/>
      <c r="G14" s="267"/>
      <c r="H14" s="267"/>
      <c r="I14" s="267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69" t="s">
        <v>329</v>
      </c>
      <c r="B16" s="269"/>
      <c r="C16" s="269"/>
      <c r="D16" s="269"/>
      <c r="E16" s="269"/>
      <c r="F16" s="269"/>
      <c r="G16" s="269"/>
      <c r="H16" s="269"/>
      <c r="I16" s="269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70" t="s">
        <v>418</v>
      </c>
      <c r="B18" s="270"/>
      <c r="C18" s="270"/>
      <c r="D18" s="270"/>
      <c r="E18" s="270"/>
      <c r="F18" s="270"/>
      <c r="G18" s="270"/>
      <c r="H18" s="270"/>
      <c r="I18" s="270"/>
    </row>
    <row r="19" spans="1:9" ht="15" customHeight="1">
      <c r="A19" s="109"/>
      <c r="B19" s="217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5" t="s">
        <v>419</v>
      </c>
      <c r="B20" s="245" t="s">
        <v>142</v>
      </c>
      <c r="C20" s="246"/>
      <c r="D20" s="247"/>
      <c r="E20" s="245" t="s">
        <v>420</v>
      </c>
      <c r="F20" s="246"/>
      <c r="G20" s="246"/>
      <c r="H20" s="246"/>
      <c r="I20" s="247"/>
    </row>
    <row r="21" spans="1:9" ht="15" customHeight="1">
      <c r="A21" s="216">
        <v>1</v>
      </c>
      <c r="B21" s="251">
        <v>2</v>
      </c>
      <c r="C21" s="252"/>
      <c r="D21" s="252"/>
      <c r="E21" s="251">
        <v>3</v>
      </c>
      <c r="F21" s="252"/>
      <c r="G21" s="252"/>
      <c r="H21" s="252"/>
      <c r="I21" s="253"/>
    </row>
    <row r="22" spans="1:9" ht="15" customHeight="1">
      <c r="A22" s="215"/>
      <c r="B22" s="245"/>
      <c r="C22" s="246"/>
      <c r="D22" s="246"/>
      <c r="E22" s="245"/>
      <c r="F22" s="246"/>
      <c r="G22" s="246"/>
      <c r="H22" s="246"/>
      <c r="I22" s="247"/>
    </row>
    <row r="23" spans="1:9" ht="15" customHeight="1">
      <c r="A23" s="215"/>
      <c r="B23" s="245"/>
      <c r="C23" s="246"/>
      <c r="D23" s="246"/>
      <c r="E23" s="245"/>
      <c r="F23" s="246"/>
      <c r="G23" s="246"/>
      <c r="H23" s="246"/>
      <c r="I23" s="247"/>
    </row>
    <row r="24" spans="1:9" ht="21.75" customHeight="1">
      <c r="A24" s="215"/>
      <c r="B24" s="245"/>
      <c r="C24" s="246"/>
      <c r="D24" s="246"/>
      <c r="E24" s="245"/>
      <c r="F24" s="246"/>
      <c r="G24" s="246"/>
      <c r="H24" s="246"/>
      <c r="I24" s="247"/>
    </row>
    <row r="25" spans="1:9" ht="18.75">
      <c r="A25" s="214"/>
      <c r="B25" s="248"/>
      <c r="C25" s="249"/>
      <c r="D25" s="250"/>
      <c r="E25" s="248"/>
      <c r="F25" s="249"/>
      <c r="G25" s="249"/>
      <c r="H25" s="249"/>
      <c r="I25" s="250"/>
    </row>
    <row r="26" spans="1:9" ht="12.75" customHeight="1">
      <c r="A26" s="215"/>
      <c r="B26" s="245"/>
      <c r="C26" s="246"/>
      <c r="D26" s="247"/>
      <c r="E26" s="245"/>
      <c r="F26" s="246"/>
      <c r="G26" s="246"/>
      <c r="H26" s="246"/>
      <c r="I26" s="247"/>
    </row>
    <row r="27" spans="1:9" ht="54.75" customHeight="1">
      <c r="A27" s="264" t="s">
        <v>351</v>
      </c>
      <c r="B27" s="264" t="s">
        <v>295</v>
      </c>
      <c r="C27" s="264"/>
      <c r="D27" s="264" t="s">
        <v>343</v>
      </c>
      <c r="E27" s="264"/>
      <c r="F27" s="264"/>
      <c r="G27" s="264"/>
      <c r="H27" s="264" t="s">
        <v>266</v>
      </c>
      <c r="I27" s="264"/>
    </row>
    <row r="28" spans="1:9" ht="68.25" customHeight="1">
      <c r="A28" s="264"/>
      <c r="B28" s="151" t="s">
        <v>153</v>
      </c>
      <c r="C28" s="151" t="s">
        <v>137</v>
      </c>
      <c r="D28" s="151" t="s">
        <v>153</v>
      </c>
      <c r="E28" s="151" t="s">
        <v>137</v>
      </c>
      <c r="F28" s="151" t="s">
        <v>296</v>
      </c>
      <c r="G28" s="151" t="s">
        <v>298</v>
      </c>
      <c r="H28" s="264"/>
      <c r="I28" s="264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60">
        <v>8</v>
      </c>
      <c r="I29" s="261"/>
    </row>
    <row r="30" spans="1:9" ht="13.5" customHeight="1">
      <c r="A30" s="151"/>
      <c r="B30" s="151"/>
      <c r="C30" s="151"/>
      <c r="D30" s="151"/>
      <c r="E30" s="151"/>
      <c r="F30" s="151"/>
      <c r="G30" s="151"/>
      <c r="H30" s="260"/>
      <c r="I30" s="261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56"/>
      <c r="I34" s="256"/>
    </row>
    <row r="35" spans="1:9" s="39" customFormat="1" ht="15" customHeight="1">
      <c r="A35" s="73" t="s">
        <v>183</v>
      </c>
      <c r="B35" s="152">
        <v>100</v>
      </c>
      <c r="C35" s="152">
        <v>100</v>
      </c>
      <c r="D35" s="153"/>
      <c r="E35" s="153"/>
      <c r="F35" s="153"/>
      <c r="G35" s="153"/>
      <c r="H35" s="262"/>
      <c r="I35" s="262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331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138</v>
      </c>
      <c r="B39" s="231" t="s">
        <v>139</v>
      </c>
      <c r="C39" s="231"/>
      <c r="D39" s="81" t="s">
        <v>184</v>
      </c>
      <c r="E39" s="81" t="s">
        <v>124</v>
      </c>
      <c r="F39" s="81" t="s">
        <v>367</v>
      </c>
      <c r="G39" s="81" t="s">
        <v>99</v>
      </c>
      <c r="H39" s="231" t="s">
        <v>140</v>
      </c>
      <c r="I39" s="231"/>
    </row>
    <row r="40" spans="1:9" ht="15" customHeight="1">
      <c r="A40" s="80">
        <v>1</v>
      </c>
      <c r="B40" s="220">
        <v>2</v>
      </c>
      <c r="C40" s="220"/>
      <c r="D40" s="80">
        <v>3</v>
      </c>
      <c r="E40" s="80">
        <v>4</v>
      </c>
      <c r="F40" s="80">
        <v>5</v>
      </c>
      <c r="G40" s="80">
        <v>6</v>
      </c>
      <c r="H40" s="220">
        <v>7</v>
      </c>
      <c r="I40" s="220"/>
    </row>
    <row r="41" spans="1:9" ht="15" customHeight="1">
      <c r="A41" s="154"/>
      <c r="B41" s="254"/>
      <c r="C41" s="255"/>
      <c r="D41" s="154"/>
      <c r="E41" s="154"/>
      <c r="F41" s="154"/>
      <c r="G41" s="154"/>
      <c r="H41" s="254"/>
      <c r="I41" s="255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54"/>
      <c r="C43" s="255"/>
      <c r="D43" s="154"/>
      <c r="E43" s="154"/>
      <c r="F43" s="154"/>
      <c r="G43" s="154"/>
      <c r="H43" s="254"/>
      <c r="I43" s="255"/>
    </row>
    <row r="44" spans="1:9" s="39" customFormat="1" ht="15" customHeight="1">
      <c r="A44" s="80" t="s">
        <v>262</v>
      </c>
      <c r="B44" s="258" t="s">
        <v>421</v>
      </c>
      <c r="C44" s="258"/>
      <c r="D44" s="218"/>
      <c r="E44" s="218" t="s">
        <v>421</v>
      </c>
      <c r="F44" s="218" t="s">
        <v>421</v>
      </c>
      <c r="G44" s="155"/>
      <c r="H44" s="259"/>
      <c r="I44" s="259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330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20" t="s">
        <v>148</v>
      </c>
      <c r="B49" s="231" t="s">
        <v>149</v>
      </c>
      <c r="C49" s="231"/>
      <c r="D49" s="231" t="s">
        <v>190</v>
      </c>
      <c r="E49" s="231"/>
      <c r="F49" s="231" t="s">
        <v>352</v>
      </c>
      <c r="G49" s="231"/>
      <c r="H49" s="231" t="s">
        <v>150</v>
      </c>
      <c r="I49" s="231"/>
    </row>
    <row r="50" spans="1:9" s="37" customFormat="1" ht="24" customHeight="1">
      <c r="A50" s="220"/>
      <c r="B50" s="231"/>
      <c r="C50" s="231"/>
      <c r="D50" s="80" t="s">
        <v>153</v>
      </c>
      <c r="E50" s="80" t="s">
        <v>137</v>
      </c>
      <c r="F50" s="80" t="s">
        <v>153</v>
      </c>
      <c r="G50" s="80" t="s">
        <v>137</v>
      </c>
      <c r="H50" s="231"/>
      <c r="I50" s="231"/>
    </row>
    <row r="51" spans="1:9" s="37" customFormat="1" ht="15" customHeight="1">
      <c r="A51" s="80">
        <v>1</v>
      </c>
      <c r="B51" s="271">
        <v>2</v>
      </c>
      <c r="C51" s="272"/>
      <c r="D51" s="80">
        <v>3</v>
      </c>
      <c r="E51" s="80">
        <v>4</v>
      </c>
      <c r="F51" s="80">
        <v>5</v>
      </c>
      <c r="G51" s="80">
        <v>6</v>
      </c>
      <c r="H51" s="271">
        <v>7</v>
      </c>
      <c r="I51" s="272"/>
    </row>
    <row r="52" spans="1:9" s="37" customFormat="1" ht="15" customHeight="1">
      <c r="A52" s="86" t="s">
        <v>152</v>
      </c>
      <c r="B52" s="263"/>
      <c r="C52" s="263"/>
      <c r="D52" s="70"/>
      <c r="E52" s="70"/>
      <c r="F52" s="70"/>
      <c r="G52" s="70"/>
      <c r="H52" s="263"/>
      <c r="I52" s="263"/>
    </row>
    <row r="53" spans="1:9" s="37" customFormat="1" ht="15" customHeight="1">
      <c r="A53" s="86" t="s">
        <v>321</v>
      </c>
      <c r="B53" s="263"/>
      <c r="C53" s="263"/>
      <c r="D53" s="70"/>
      <c r="E53" s="70"/>
      <c r="F53" s="70"/>
      <c r="G53" s="70"/>
      <c r="H53" s="263"/>
      <c r="I53" s="263"/>
    </row>
    <row r="54" spans="1:9" s="37" customFormat="1" ht="15" customHeight="1">
      <c r="A54" s="86" t="s">
        <v>151</v>
      </c>
      <c r="B54" s="263"/>
      <c r="C54" s="263"/>
      <c r="D54" s="70"/>
      <c r="E54" s="70"/>
      <c r="F54" s="70"/>
      <c r="G54" s="70"/>
      <c r="H54" s="263"/>
      <c r="I54" s="263"/>
    </row>
    <row r="55" spans="1:9" s="37" customFormat="1" ht="15" customHeight="1">
      <c r="A55" s="86" t="s">
        <v>321</v>
      </c>
      <c r="B55" s="263"/>
      <c r="C55" s="263"/>
      <c r="D55" s="70"/>
      <c r="E55" s="70"/>
      <c r="F55" s="70"/>
      <c r="G55" s="70"/>
      <c r="H55" s="263"/>
      <c r="I55" s="263"/>
    </row>
    <row r="56" spans="1:9" s="37" customFormat="1" ht="15" customHeight="1">
      <c r="A56" s="83" t="s">
        <v>393</v>
      </c>
      <c r="B56" s="263"/>
      <c r="C56" s="263"/>
      <c r="D56" s="70"/>
      <c r="E56" s="70"/>
      <c r="F56" s="70"/>
      <c r="G56" s="70"/>
      <c r="H56" s="263"/>
      <c r="I56" s="263"/>
    </row>
    <row r="57" spans="1:9" s="37" customFormat="1" ht="15" customHeight="1">
      <c r="A57" s="83" t="s">
        <v>321</v>
      </c>
      <c r="B57" s="263"/>
      <c r="C57" s="263"/>
      <c r="D57" s="70"/>
      <c r="E57" s="70"/>
      <c r="F57" s="70"/>
      <c r="G57" s="70"/>
      <c r="H57" s="263"/>
      <c r="I57" s="263"/>
    </row>
    <row r="58" spans="1:10" s="40" customFormat="1" ht="15" customHeight="1">
      <c r="A58" s="156" t="s">
        <v>262</v>
      </c>
      <c r="B58" s="263">
        <f>SUM(B52:C56)</f>
        <v>0</v>
      </c>
      <c r="C58" s="263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63">
        <f>SUM(H52:H56)</f>
        <v>0</v>
      </c>
      <c r="I58" s="263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344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268</v>
      </c>
      <c r="B63" s="151" t="s">
        <v>156</v>
      </c>
      <c r="C63" s="151" t="s">
        <v>136</v>
      </c>
      <c r="D63" s="151" t="s">
        <v>135</v>
      </c>
      <c r="E63" s="151" t="s">
        <v>345</v>
      </c>
      <c r="F63" s="151" t="s">
        <v>299</v>
      </c>
      <c r="G63" s="264" t="s">
        <v>191</v>
      </c>
      <c r="H63" s="264"/>
      <c r="I63" s="264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64">
        <v>7</v>
      </c>
      <c r="H64" s="264"/>
      <c r="I64" s="264"/>
    </row>
    <row r="65" spans="1:9" ht="37.5">
      <c r="A65" s="83" t="s">
        <v>417</v>
      </c>
      <c r="B65" s="84" t="s">
        <v>23</v>
      </c>
      <c r="C65" s="151"/>
      <c r="D65" s="151"/>
      <c r="E65" s="210">
        <f>D65-C65</f>
        <v>0</v>
      </c>
      <c r="F65" s="210" t="e">
        <f aca="true" t="shared" si="0" ref="F65:F113">D65/C65*100</f>
        <v>#DIV/0!</v>
      </c>
      <c r="G65" s="260"/>
      <c r="H65" s="265"/>
      <c r="I65" s="261"/>
    </row>
    <row r="66" spans="1:9" ht="37.5">
      <c r="A66" s="157" t="s">
        <v>394</v>
      </c>
      <c r="B66" s="158" t="s">
        <v>35</v>
      </c>
      <c r="C66" s="210"/>
      <c r="D66" s="210"/>
      <c r="E66" s="210">
        <f>D66-C66</f>
        <v>0</v>
      </c>
      <c r="F66" s="210" t="e">
        <f t="shared" si="0"/>
        <v>#DIV/0!</v>
      </c>
      <c r="G66" s="256"/>
      <c r="H66" s="256"/>
      <c r="I66" s="256"/>
    </row>
    <row r="67" spans="1:9" ht="37.5">
      <c r="A67" s="157" t="s">
        <v>375</v>
      </c>
      <c r="B67" s="158" t="s">
        <v>37</v>
      </c>
      <c r="C67" s="210"/>
      <c r="D67" s="210"/>
      <c r="E67" s="210">
        <f aca="true" t="shared" si="1" ref="E67:E113">D67-C67</f>
        <v>0</v>
      </c>
      <c r="F67" s="210" t="e">
        <f t="shared" si="0"/>
        <v>#DIV/0!</v>
      </c>
      <c r="G67" s="256"/>
      <c r="H67" s="256"/>
      <c r="I67" s="256"/>
    </row>
    <row r="68" spans="1:9" ht="18.75">
      <c r="A68" s="159" t="s">
        <v>100</v>
      </c>
      <c r="B68" s="158" t="s">
        <v>38</v>
      </c>
      <c r="C68" s="210"/>
      <c r="D68" s="210"/>
      <c r="E68" s="210">
        <f t="shared" si="1"/>
        <v>0</v>
      </c>
      <c r="F68" s="210" t="e">
        <f t="shared" si="0"/>
        <v>#DIV/0!</v>
      </c>
      <c r="G68" s="256"/>
      <c r="H68" s="256"/>
      <c r="I68" s="256"/>
    </row>
    <row r="69" spans="1:9" ht="37.5">
      <c r="A69" s="157" t="s">
        <v>377</v>
      </c>
      <c r="B69" s="158" t="s">
        <v>39</v>
      </c>
      <c r="C69" s="210"/>
      <c r="D69" s="210"/>
      <c r="E69" s="210">
        <f t="shared" si="1"/>
        <v>0</v>
      </c>
      <c r="F69" s="210" t="e">
        <f t="shared" si="0"/>
        <v>#DIV/0!</v>
      </c>
      <c r="G69" s="256"/>
      <c r="H69" s="256"/>
      <c r="I69" s="256"/>
    </row>
    <row r="70" spans="1:9" ht="18.75">
      <c r="A70" s="157" t="s">
        <v>378</v>
      </c>
      <c r="B70" s="158" t="s">
        <v>8</v>
      </c>
      <c r="C70" s="210"/>
      <c r="D70" s="210"/>
      <c r="E70" s="210">
        <f t="shared" si="1"/>
        <v>0</v>
      </c>
      <c r="F70" s="210" t="e">
        <f t="shared" si="0"/>
        <v>#DIV/0!</v>
      </c>
      <c r="G70" s="256"/>
      <c r="H70" s="256"/>
      <c r="I70" s="256"/>
    </row>
    <row r="71" spans="1:9" ht="84.75" customHeight="1">
      <c r="A71" s="122" t="s">
        <v>145</v>
      </c>
      <c r="B71" s="219" t="s">
        <v>26</v>
      </c>
      <c r="C71" s="210"/>
      <c r="D71" s="210"/>
      <c r="E71" s="210"/>
      <c r="F71" s="210"/>
      <c r="G71" s="149"/>
      <c r="H71" s="149"/>
      <c r="I71" s="149"/>
    </row>
    <row r="72" spans="1:9" ht="56.25">
      <c r="A72" s="160" t="s">
        <v>346</v>
      </c>
      <c r="B72" s="161" t="s">
        <v>28</v>
      </c>
      <c r="C72" s="211">
        <f>SUM(C73:C79)</f>
        <v>0</v>
      </c>
      <c r="D72" s="211">
        <f>SUM(D73:D79)</f>
        <v>0</v>
      </c>
      <c r="E72" s="211">
        <f t="shared" si="1"/>
        <v>0</v>
      </c>
      <c r="F72" s="211" t="e">
        <f t="shared" si="0"/>
        <v>#DIV/0!</v>
      </c>
      <c r="G72" s="256"/>
      <c r="H72" s="256"/>
      <c r="I72" s="256"/>
    </row>
    <row r="73" spans="1:9" ht="37.5">
      <c r="A73" s="83" t="s">
        <v>219</v>
      </c>
      <c r="B73" s="81" t="s">
        <v>116</v>
      </c>
      <c r="C73" s="84"/>
      <c r="D73" s="210"/>
      <c r="E73" s="210">
        <f t="shared" si="1"/>
        <v>0</v>
      </c>
      <c r="F73" s="210" t="e">
        <f t="shared" si="0"/>
        <v>#DIV/0!</v>
      </c>
      <c r="G73" s="257"/>
      <c r="H73" s="257"/>
      <c r="I73" s="257"/>
    </row>
    <row r="74" spans="1:9" ht="18.75">
      <c r="A74" s="83" t="s">
        <v>185</v>
      </c>
      <c r="B74" s="81" t="s">
        <v>117</v>
      </c>
      <c r="C74" s="84"/>
      <c r="D74" s="210"/>
      <c r="E74" s="210">
        <f t="shared" si="1"/>
        <v>0</v>
      </c>
      <c r="F74" s="210" t="e">
        <f t="shared" si="0"/>
        <v>#DIV/0!</v>
      </c>
      <c r="G74" s="257"/>
      <c r="H74" s="257"/>
      <c r="I74" s="257"/>
    </row>
    <row r="75" spans="1:9" ht="18.75">
      <c r="A75" s="149" t="s">
        <v>186</v>
      </c>
      <c r="B75" s="73" t="s">
        <v>163</v>
      </c>
      <c r="C75" s="84"/>
      <c r="D75" s="210"/>
      <c r="E75" s="210">
        <f t="shared" si="1"/>
        <v>0</v>
      </c>
      <c r="F75" s="210" t="e">
        <f t="shared" si="0"/>
        <v>#DIV/0!</v>
      </c>
      <c r="G75" s="257"/>
      <c r="H75" s="257"/>
      <c r="I75" s="257"/>
    </row>
    <row r="76" spans="1:9" ht="18.75">
      <c r="A76" s="157" t="s">
        <v>103</v>
      </c>
      <c r="B76" s="162" t="s">
        <v>164</v>
      </c>
      <c r="C76" s="84"/>
      <c r="D76" s="210"/>
      <c r="E76" s="210">
        <f t="shared" si="1"/>
        <v>0</v>
      </c>
      <c r="F76" s="210" t="e">
        <f t="shared" si="0"/>
        <v>#DIV/0!</v>
      </c>
      <c r="G76" s="257"/>
      <c r="H76" s="257"/>
      <c r="I76" s="257"/>
    </row>
    <row r="77" spans="1:9" ht="18.75">
      <c r="A77" s="149" t="s">
        <v>104</v>
      </c>
      <c r="B77" s="73" t="s">
        <v>165</v>
      </c>
      <c r="C77" s="84"/>
      <c r="D77" s="210"/>
      <c r="E77" s="210">
        <f t="shared" si="1"/>
        <v>0</v>
      </c>
      <c r="F77" s="210" t="e">
        <f t="shared" si="0"/>
        <v>#DIV/0!</v>
      </c>
      <c r="G77" s="257"/>
      <c r="H77" s="257"/>
      <c r="I77" s="257"/>
    </row>
    <row r="78" spans="1:9" ht="37.5">
      <c r="A78" s="157" t="s">
        <v>187</v>
      </c>
      <c r="B78" s="162" t="s">
        <v>239</v>
      </c>
      <c r="C78" s="84"/>
      <c r="D78" s="210"/>
      <c r="E78" s="210">
        <f t="shared" si="1"/>
        <v>0</v>
      </c>
      <c r="F78" s="210" t="e">
        <f t="shared" si="0"/>
        <v>#DIV/0!</v>
      </c>
      <c r="G78" s="257"/>
      <c r="H78" s="257"/>
      <c r="I78" s="257"/>
    </row>
    <row r="79" spans="1:9" ht="18.75">
      <c r="A79" s="157" t="s">
        <v>395</v>
      </c>
      <c r="B79" s="162" t="s">
        <v>240</v>
      </c>
      <c r="C79" s="84"/>
      <c r="D79" s="210"/>
      <c r="E79" s="210">
        <f t="shared" si="1"/>
        <v>0</v>
      </c>
      <c r="F79" s="210" t="e">
        <f t="shared" si="0"/>
        <v>#DIV/0!</v>
      </c>
      <c r="G79" s="257"/>
      <c r="H79" s="257"/>
      <c r="I79" s="257"/>
    </row>
    <row r="80" spans="1:9" ht="37.5">
      <c r="A80" s="163" t="s">
        <v>340</v>
      </c>
      <c r="B80" s="164" t="s">
        <v>232</v>
      </c>
      <c r="C80" s="211">
        <f>SUM(C81:C95)+C97</f>
        <v>0</v>
      </c>
      <c r="D80" s="211">
        <f>SUM(D81:D95)+D97</f>
        <v>0</v>
      </c>
      <c r="E80" s="211">
        <f t="shared" si="1"/>
        <v>0</v>
      </c>
      <c r="F80" s="211" t="e">
        <f t="shared" si="0"/>
        <v>#DIV/0!</v>
      </c>
      <c r="G80" s="256"/>
      <c r="H80" s="256"/>
      <c r="I80" s="256"/>
    </row>
    <row r="81" spans="1:9" ht="18.75">
      <c r="A81" s="157" t="s">
        <v>101</v>
      </c>
      <c r="B81" s="135" t="s">
        <v>241</v>
      </c>
      <c r="C81" s="210"/>
      <c r="D81" s="210"/>
      <c r="E81" s="210">
        <f t="shared" si="1"/>
        <v>0</v>
      </c>
      <c r="F81" s="210" t="e">
        <f t="shared" si="0"/>
        <v>#DIV/0!</v>
      </c>
      <c r="G81" s="256"/>
      <c r="H81" s="256"/>
      <c r="I81" s="256"/>
    </row>
    <row r="82" spans="1:9" ht="18.75">
      <c r="A82" s="157" t="s">
        <v>102</v>
      </c>
      <c r="B82" s="135" t="s">
        <v>242</v>
      </c>
      <c r="C82" s="210"/>
      <c r="D82" s="210"/>
      <c r="E82" s="210">
        <f t="shared" si="1"/>
        <v>0</v>
      </c>
      <c r="F82" s="210" t="e">
        <f t="shared" si="0"/>
        <v>#DIV/0!</v>
      </c>
      <c r="G82" s="256"/>
      <c r="H82" s="256"/>
      <c r="I82" s="256"/>
    </row>
    <row r="83" spans="1:9" ht="18.75">
      <c r="A83" s="157" t="s">
        <v>103</v>
      </c>
      <c r="B83" s="135" t="s">
        <v>243</v>
      </c>
      <c r="C83" s="210"/>
      <c r="D83" s="210"/>
      <c r="E83" s="210">
        <f t="shared" si="1"/>
        <v>0</v>
      </c>
      <c r="F83" s="210" t="e">
        <f t="shared" si="0"/>
        <v>#DIV/0!</v>
      </c>
      <c r="G83" s="256"/>
      <c r="H83" s="256"/>
      <c r="I83" s="256"/>
    </row>
    <row r="84" spans="1:9" ht="18.75">
      <c r="A84" s="157" t="s">
        <v>104</v>
      </c>
      <c r="B84" s="135" t="s">
        <v>244</v>
      </c>
      <c r="C84" s="210"/>
      <c r="D84" s="210"/>
      <c r="E84" s="210">
        <f t="shared" si="1"/>
        <v>0</v>
      </c>
      <c r="F84" s="210" t="e">
        <f t="shared" si="0"/>
        <v>#DIV/0!</v>
      </c>
      <c r="G84" s="256"/>
      <c r="H84" s="256"/>
      <c r="I84" s="256"/>
    </row>
    <row r="85" spans="1:9" ht="75">
      <c r="A85" s="165" t="s">
        <v>105</v>
      </c>
      <c r="B85" s="135" t="s">
        <v>245</v>
      </c>
      <c r="C85" s="210"/>
      <c r="D85" s="210"/>
      <c r="E85" s="210">
        <f t="shared" si="1"/>
        <v>0</v>
      </c>
      <c r="F85" s="210" t="e">
        <f t="shared" si="0"/>
        <v>#DIV/0!</v>
      </c>
      <c r="G85" s="256"/>
      <c r="H85" s="256"/>
      <c r="I85" s="256"/>
    </row>
    <row r="86" spans="1:9" ht="75">
      <c r="A86" s="157" t="s">
        <v>106</v>
      </c>
      <c r="B86" s="135" t="s">
        <v>246</v>
      </c>
      <c r="C86" s="210"/>
      <c r="D86" s="210"/>
      <c r="E86" s="210">
        <f t="shared" si="1"/>
        <v>0</v>
      </c>
      <c r="F86" s="210" t="e">
        <f t="shared" si="0"/>
        <v>#DIV/0!</v>
      </c>
      <c r="G86" s="256"/>
      <c r="H86" s="256"/>
      <c r="I86" s="256"/>
    </row>
    <row r="87" spans="1:9" ht="56.25">
      <c r="A87" s="157" t="s">
        <v>107</v>
      </c>
      <c r="B87" s="135" t="s">
        <v>265</v>
      </c>
      <c r="C87" s="210"/>
      <c r="D87" s="210"/>
      <c r="E87" s="210">
        <f t="shared" si="1"/>
        <v>0</v>
      </c>
      <c r="F87" s="210" t="e">
        <f t="shared" si="0"/>
        <v>#DIV/0!</v>
      </c>
      <c r="G87" s="256"/>
      <c r="H87" s="256"/>
      <c r="I87" s="256"/>
    </row>
    <row r="88" spans="1:9" ht="37.5">
      <c r="A88" s="157" t="s">
        <v>108</v>
      </c>
      <c r="B88" s="135" t="s">
        <v>247</v>
      </c>
      <c r="C88" s="210"/>
      <c r="D88" s="210"/>
      <c r="E88" s="210">
        <f t="shared" si="1"/>
        <v>0</v>
      </c>
      <c r="F88" s="210" t="e">
        <f t="shared" si="0"/>
        <v>#DIV/0!</v>
      </c>
      <c r="G88" s="256"/>
      <c r="H88" s="256"/>
      <c r="I88" s="256"/>
    </row>
    <row r="89" spans="1:9" ht="18.75">
      <c r="A89" s="157" t="s">
        <v>109</v>
      </c>
      <c r="B89" s="135" t="s">
        <v>248</v>
      </c>
      <c r="C89" s="210"/>
      <c r="D89" s="210"/>
      <c r="E89" s="210">
        <f t="shared" si="1"/>
        <v>0</v>
      </c>
      <c r="F89" s="210" t="e">
        <f t="shared" si="0"/>
        <v>#DIV/0!</v>
      </c>
      <c r="G89" s="256"/>
      <c r="H89" s="256"/>
      <c r="I89" s="256"/>
    </row>
    <row r="90" spans="1:9" ht="37.5">
      <c r="A90" s="157" t="s">
        <v>110</v>
      </c>
      <c r="B90" s="135" t="s">
        <v>249</v>
      </c>
      <c r="C90" s="210"/>
      <c r="D90" s="210"/>
      <c r="E90" s="210">
        <f t="shared" si="1"/>
        <v>0</v>
      </c>
      <c r="F90" s="210" t="e">
        <f t="shared" si="0"/>
        <v>#DIV/0!</v>
      </c>
      <c r="G90" s="256"/>
      <c r="H90" s="256"/>
      <c r="I90" s="256"/>
    </row>
    <row r="91" spans="1:9" ht="18.75">
      <c r="A91" s="157" t="s">
        <v>111</v>
      </c>
      <c r="B91" s="135" t="s">
        <v>250</v>
      </c>
      <c r="C91" s="210"/>
      <c r="D91" s="210"/>
      <c r="E91" s="210">
        <f t="shared" si="1"/>
        <v>0</v>
      </c>
      <c r="F91" s="210" t="e">
        <f t="shared" si="0"/>
        <v>#DIV/0!</v>
      </c>
      <c r="G91" s="256"/>
      <c r="H91" s="256"/>
      <c r="I91" s="256"/>
    </row>
    <row r="92" spans="1:9" ht="18.75">
      <c r="A92" s="157" t="s">
        <v>112</v>
      </c>
      <c r="B92" s="135" t="s">
        <v>251</v>
      </c>
      <c r="C92" s="210"/>
      <c r="D92" s="210"/>
      <c r="E92" s="210">
        <f t="shared" si="1"/>
        <v>0</v>
      </c>
      <c r="F92" s="210" t="e">
        <f t="shared" si="0"/>
        <v>#DIV/0!</v>
      </c>
      <c r="G92" s="256"/>
      <c r="H92" s="256"/>
      <c r="I92" s="256"/>
    </row>
    <row r="93" spans="1:9" ht="37.5">
      <c r="A93" s="157" t="s">
        <v>113</v>
      </c>
      <c r="B93" s="135" t="s">
        <v>252</v>
      </c>
      <c r="C93" s="210"/>
      <c r="D93" s="210"/>
      <c r="E93" s="210">
        <f t="shared" si="1"/>
        <v>0</v>
      </c>
      <c r="F93" s="210" t="e">
        <f t="shared" si="0"/>
        <v>#DIV/0!</v>
      </c>
      <c r="G93" s="256"/>
      <c r="H93" s="256"/>
      <c r="I93" s="256"/>
    </row>
    <row r="94" spans="1:9" ht="37.5">
      <c r="A94" s="157" t="s">
        <v>114</v>
      </c>
      <c r="B94" s="135" t="s">
        <v>253</v>
      </c>
      <c r="C94" s="210"/>
      <c r="D94" s="210"/>
      <c r="E94" s="210">
        <f t="shared" si="1"/>
        <v>0</v>
      </c>
      <c r="F94" s="210" t="e">
        <f t="shared" si="0"/>
        <v>#DIV/0!</v>
      </c>
      <c r="G94" s="256"/>
      <c r="H94" s="256"/>
      <c r="I94" s="256"/>
    </row>
    <row r="95" spans="1:9" ht="75">
      <c r="A95" s="166" t="s">
        <v>341</v>
      </c>
      <c r="B95" s="135" t="s">
        <v>254</v>
      </c>
      <c r="C95" s="210"/>
      <c r="D95" s="210"/>
      <c r="E95" s="210">
        <f t="shared" si="1"/>
        <v>0</v>
      </c>
      <c r="F95" s="210" t="e">
        <f t="shared" si="0"/>
        <v>#DIV/0!</v>
      </c>
      <c r="G95" s="256"/>
      <c r="H95" s="256"/>
      <c r="I95" s="256"/>
    </row>
    <row r="96" spans="1:9" ht="37.5">
      <c r="A96" s="165" t="s">
        <v>115</v>
      </c>
      <c r="B96" s="135" t="s">
        <v>255</v>
      </c>
      <c r="C96" s="210"/>
      <c r="D96" s="210"/>
      <c r="E96" s="210">
        <f t="shared" si="1"/>
        <v>0</v>
      </c>
      <c r="F96" s="210" t="e">
        <f t="shared" si="0"/>
        <v>#DIV/0!</v>
      </c>
      <c r="G96" s="256"/>
      <c r="H96" s="256"/>
      <c r="I96" s="256"/>
    </row>
    <row r="97" spans="1:9" ht="37.5">
      <c r="A97" s="157" t="s">
        <v>380</v>
      </c>
      <c r="B97" s="135" t="s">
        <v>256</v>
      </c>
      <c r="C97" s="210"/>
      <c r="D97" s="210"/>
      <c r="E97" s="210">
        <f t="shared" si="1"/>
        <v>0</v>
      </c>
      <c r="F97" s="210" t="e">
        <f t="shared" si="0"/>
        <v>#DIV/0!</v>
      </c>
      <c r="G97" s="256"/>
      <c r="H97" s="256"/>
      <c r="I97" s="256"/>
    </row>
    <row r="98" spans="1:9" ht="37.5">
      <c r="A98" s="163" t="s">
        <v>300</v>
      </c>
      <c r="B98" s="167" t="s">
        <v>30</v>
      </c>
      <c r="C98" s="211">
        <f>SUM(C99:C100)</f>
        <v>0</v>
      </c>
      <c r="D98" s="211">
        <f>SUM(D99:D100)</f>
        <v>0</v>
      </c>
      <c r="E98" s="211">
        <f t="shared" si="1"/>
        <v>0</v>
      </c>
      <c r="F98" s="211" t="e">
        <f t="shared" si="0"/>
        <v>#DIV/0!</v>
      </c>
      <c r="G98" s="256"/>
      <c r="H98" s="256"/>
      <c r="I98" s="256"/>
    </row>
    <row r="99" spans="1:9" ht="21" customHeight="1">
      <c r="A99" s="168" t="s">
        <v>301</v>
      </c>
      <c r="B99" s="81" t="s">
        <v>166</v>
      </c>
      <c r="C99" s="210"/>
      <c r="D99" s="210"/>
      <c r="E99" s="210">
        <f t="shared" si="1"/>
        <v>0</v>
      </c>
      <c r="F99" s="210" t="e">
        <f t="shared" si="0"/>
        <v>#DIV/0!</v>
      </c>
      <c r="G99" s="256"/>
      <c r="H99" s="256"/>
      <c r="I99" s="256"/>
    </row>
    <row r="100" spans="1:9" ht="37.5">
      <c r="A100" s="168" t="s">
        <v>396</v>
      </c>
      <c r="B100" s="73" t="s">
        <v>188</v>
      </c>
      <c r="C100" s="210"/>
      <c r="D100" s="210"/>
      <c r="E100" s="210">
        <f t="shared" si="1"/>
        <v>0</v>
      </c>
      <c r="F100" s="210" t="e">
        <f t="shared" si="0"/>
        <v>#DIV/0!</v>
      </c>
      <c r="G100" s="256"/>
      <c r="H100" s="256"/>
      <c r="I100" s="256"/>
    </row>
    <row r="101" spans="1:9" ht="37.5">
      <c r="A101" s="169" t="s">
        <v>342</v>
      </c>
      <c r="B101" s="161" t="s">
        <v>32</v>
      </c>
      <c r="C101" s="211">
        <f>SUM(C102:C105)</f>
        <v>0</v>
      </c>
      <c r="D101" s="211">
        <f>SUM(D102:D105)</f>
        <v>0</v>
      </c>
      <c r="E101" s="211">
        <f t="shared" si="1"/>
        <v>0</v>
      </c>
      <c r="F101" s="211" t="e">
        <f t="shared" si="0"/>
        <v>#DIV/0!</v>
      </c>
      <c r="G101" s="256"/>
      <c r="H101" s="256"/>
      <c r="I101" s="256"/>
    </row>
    <row r="102" spans="1:9" ht="24" customHeight="1">
      <c r="A102" s="170" t="s">
        <v>302</v>
      </c>
      <c r="B102" s="80" t="s">
        <v>257</v>
      </c>
      <c r="C102" s="210"/>
      <c r="D102" s="210"/>
      <c r="E102" s="210">
        <f>D102-C102</f>
        <v>0</v>
      </c>
      <c r="F102" s="210" t="e">
        <f>D102/C102*100</f>
        <v>#DIV/0!</v>
      </c>
      <c r="G102" s="257"/>
      <c r="H102" s="257"/>
      <c r="I102" s="257"/>
    </row>
    <row r="103" spans="1:9" ht="37.5">
      <c r="A103" s="165" t="s">
        <v>118</v>
      </c>
      <c r="B103" s="73" t="s">
        <v>258</v>
      </c>
      <c r="C103" s="210"/>
      <c r="D103" s="210"/>
      <c r="E103" s="210">
        <f t="shared" si="1"/>
        <v>0</v>
      </c>
      <c r="F103" s="210" t="e">
        <f t="shared" si="0"/>
        <v>#DIV/0!</v>
      </c>
      <c r="G103" s="256"/>
      <c r="H103" s="256"/>
      <c r="I103" s="256"/>
    </row>
    <row r="104" spans="1:9" ht="37.5">
      <c r="A104" s="170" t="s">
        <v>189</v>
      </c>
      <c r="B104" s="135" t="s">
        <v>259</v>
      </c>
      <c r="C104" s="210"/>
      <c r="D104" s="210"/>
      <c r="E104" s="210">
        <f t="shared" si="1"/>
        <v>0</v>
      </c>
      <c r="F104" s="210" t="e">
        <f t="shared" si="0"/>
        <v>#DIV/0!</v>
      </c>
      <c r="G104" s="257"/>
      <c r="H104" s="257"/>
      <c r="I104" s="257"/>
    </row>
    <row r="105" spans="1:9" ht="37.5">
      <c r="A105" s="165" t="s">
        <v>397</v>
      </c>
      <c r="B105" s="162" t="s">
        <v>260</v>
      </c>
      <c r="C105" s="210"/>
      <c r="D105" s="210"/>
      <c r="E105" s="210">
        <f t="shared" si="1"/>
        <v>0</v>
      </c>
      <c r="F105" s="210" t="e">
        <f t="shared" si="0"/>
        <v>#DIV/0!</v>
      </c>
      <c r="G105" s="256"/>
      <c r="H105" s="256"/>
      <c r="I105" s="256"/>
    </row>
    <row r="106" spans="1:9" ht="23.25" customHeight="1">
      <c r="A106" s="165" t="s">
        <v>398</v>
      </c>
      <c r="B106" s="171" t="s">
        <v>41</v>
      </c>
      <c r="C106" s="210"/>
      <c r="D106" s="210"/>
      <c r="E106" s="210">
        <f t="shared" si="1"/>
        <v>0</v>
      </c>
      <c r="F106" s="210" t="e">
        <f t="shared" si="0"/>
        <v>#DIV/0!</v>
      </c>
      <c r="G106" s="256"/>
      <c r="H106" s="256"/>
      <c r="I106" s="256"/>
    </row>
    <row r="107" spans="1:9" ht="37.5">
      <c r="A107" s="165" t="s">
        <v>399</v>
      </c>
      <c r="B107" s="171" t="s">
        <v>42</v>
      </c>
      <c r="C107" s="210"/>
      <c r="D107" s="210"/>
      <c r="E107" s="210">
        <f t="shared" si="1"/>
        <v>0</v>
      </c>
      <c r="F107" s="210" t="e">
        <f t="shared" si="0"/>
        <v>#DIV/0!</v>
      </c>
      <c r="G107" s="256"/>
      <c r="H107" s="256"/>
      <c r="I107" s="256"/>
    </row>
    <row r="108" spans="1:9" ht="20.25" customHeight="1">
      <c r="A108" s="165" t="s">
        <v>400</v>
      </c>
      <c r="B108" s="172" t="s">
        <v>43</v>
      </c>
      <c r="C108" s="210"/>
      <c r="D108" s="210"/>
      <c r="E108" s="210">
        <f t="shared" si="1"/>
        <v>0</v>
      </c>
      <c r="F108" s="210" t="e">
        <f t="shared" si="0"/>
        <v>#DIV/0!</v>
      </c>
      <c r="G108" s="256"/>
      <c r="H108" s="256"/>
      <c r="I108" s="256"/>
    </row>
    <row r="109" spans="1:9" ht="37.5">
      <c r="A109" s="170" t="s">
        <v>322</v>
      </c>
      <c r="B109" s="171" t="s">
        <v>11</v>
      </c>
      <c r="C109" s="210"/>
      <c r="D109" s="210"/>
      <c r="E109" s="210">
        <f t="shared" si="1"/>
        <v>0</v>
      </c>
      <c r="F109" s="210" t="e">
        <f t="shared" si="0"/>
        <v>#DIV/0!</v>
      </c>
      <c r="G109" s="257"/>
      <c r="H109" s="257"/>
      <c r="I109" s="257"/>
    </row>
    <row r="110" spans="1:9" ht="22.5" customHeight="1">
      <c r="A110" s="165" t="s">
        <v>401</v>
      </c>
      <c r="B110" s="171" t="s">
        <v>58</v>
      </c>
      <c r="C110" s="210"/>
      <c r="D110" s="210"/>
      <c r="E110" s="210">
        <f t="shared" si="1"/>
        <v>0</v>
      </c>
      <c r="F110" s="210" t="e">
        <f t="shared" si="0"/>
        <v>#DIV/0!</v>
      </c>
      <c r="G110" s="256"/>
      <c r="H110" s="256"/>
      <c r="I110" s="256"/>
    </row>
    <row r="111" spans="1:9" ht="37.5">
      <c r="A111" s="165" t="s">
        <v>402</v>
      </c>
      <c r="B111" s="172" t="s">
        <v>64</v>
      </c>
      <c r="C111" s="210"/>
      <c r="D111" s="210"/>
      <c r="E111" s="210">
        <f t="shared" si="1"/>
        <v>0</v>
      </c>
      <c r="F111" s="210" t="e">
        <f t="shared" si="0"/>
        <v>#DIV/0!</v>
      </c>
      <c r="G111" s="256"/>
      <c r="H111" s="256"/>
      <c r="I111" s="256"/>
    </row>
    <row r="112" spans="1:9" ht="21" customHeight="1">
      <c r="A112" s="165" t="s">
        <v>403</v>
      </c>
      <c r="B112" s="162" t="s">
        <v>234</v>
      </c>
      <c r="C112" s="210"/>
      <c r="D112" s="210"/>
      <c r="E112" s="210">
        <f t="shared" si="1"/>
        <v>0</v>
      </c>
      <c r="F112" s="210" t="e">
        <f t="shared" si="0"/>
        <v>#DIV/0!</v>
      </c>
      <c r="G112" s="256"/>
      <c r="H112" s="256"/>
      <c r="I112" s="256"/>
    </row>
    <row r="113" spans="1:9" ht="21.75" customHeight="1">
      <c r="A113" s="165" t="s">
        <v>404</v>
      </c>
      <c r="B113" s="162" t="s">
        <v>238</v>
      </c>
      <c r="C113" s="210"/>
      <c r="D113" s="210"/>
      <c r="E113" s="210">
        <f t="shared" si="1"/>
        <v>0</v>
      </c>
      <c r="F113" s="210" t="e">
        <f t="shared" si="0"/>
        <v>#DIV/0!</v>
      </c>
      <c r="G113" s="256"/>
      <c r="H113" s="256"/>
      <c r="I113" s="256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.75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G2:I2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1:C51"/>
    <mergeCell ref="H51:I51"/>
    <mergeCell ref="B52:C52"/>
    <mergeCell ref="B54:C54"/>
    <mergeCell ref="B55:C55"/>
    <mergeCell ref="B57:C57"/>
    <mergeCell ref="H55:I55"/>
    <mergeCell ref="H57:I57"/>
    <mergeCell ref="B56:C56"/>
    <mergeCell ref="A12:I12"/>
    <mergeCell ref="E23:I23"/>
    <mergeCell ref="A16:I16"/>
    <mergeCell ref="A18:I18"/>
    <mergeCell ref="B20:D20"/>
    <mergeCell ref="B21:D2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79:I79"/>
    <mergeCell ref="G70:I70"/>
    <mergeCell ref="B39:C39"/>
    <mergeCell ref="B53:C53"/>
    <mergeCell ref="F49:G49"/>
    <mergeCell ref="A4:I4"/>
    <mergeCell ref="A7:I7"/>
    <mergeCell ref="D27:G27"/>
    <mergeCell ref="A14:I14"/>
    <mergeCell ref="A13:I13"/>
    <mergeCell ref="G87:I87"/>
    <mergeCell ref="G90:I90"/>
    <mergeCell ref="G104:I104"/>
    <mergeCell ref="G93:I93"/>
    <mergeCell ref="G80:I80"/>
    <mergeCell ref="A27:A28"/>
    <mergeCell ref="B27:C27"/>
    <mergeCell ref="G69:I69"/>
    <mergeCell ref="B58:C58"/>
    <mergeCell ref="H58:I58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8:I78"/>
    <mergeCell ref="A5:I5"/>
    <mergeCell ref="A6:I6"/>
    <mergeCell ref="G111:I111"/>
    <mergeCell ref="G107:I107"/>
    <mergeCell ref="G108:I108"/>
    <mergeCell ref="G97:I97"/>
    <mergeCell ref="G99:I99"/>
    <mergeCell ref="G98:I98"/>
    <mergeCell ref="G100:I100"/>
    <mergeCell ref="A49:A50"/>
    <mergeCell ref="H52:I52"/>
    <mergeCell ref="G65:I65"/>
    <mergeCell ref="G101:I101"/>
    <mergeCell ref="G95:I95"/>
    <mergeCell ref="G94:I94"/>
    <mergeCell ref="G92:I92"/>
    <mergeCell ref="G96:I96"/>
    <mergeCell ref="G76:I76"/>
    <mergeCell ref="G89:I89"/>
    <mergeCell ref="G75:I75"/>
    <mergeCell ref="H54:I54"/>
    <mergeCell ref="H53:I53"/>
    <mergeCell ref="G68:I68"/>
    <mergeCell ref="G67:I67"/>
    <mergeCell ref="G66:I66"/>
    <mergeCell ref="G63:I63"/>
    <mergeCell ref="G72:I72"/>
    <mergeCell ref="G74:I74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41:I41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E21:I21"/>
    <mergeCell ref="B22:D22"/>
    <mergeCell ref="E22:I22"/>
    <mergeCell ref="B23:D23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3">
      <selection activeCell="L9" sqref="L9:R13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76"/>
      <c r="M1" s="276"/>
      <c r="N1" s="276"/>
      <c r="O1" s="109"/>
      <c r="P1" s="276" t="s">
        <v>414</v>
      </c>
      <c r="Q1" s="276"/>
      <c r="R1" s="276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76" t="s">
        <v>368</v>
      </c>
      <c r="Q2" s="276"/>
      <c r="R2" s="276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405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77" t="s">
        <v>121</v>
      </c>
      <c r="B6" s="277" t="s">
        <v>122</v>
      </c>
      <c r="C6" s="277"/>
      <c r="D6" s="277"/>
      <c r="E6" s="264" t="s">
        <v>261</v>
      </c>
      <c r="F6" s="264" t="s">
        <v>123</v>
      </c>
      <c r="G6" s="264"/>
      <c r="H6" s="264"/>
      <c r="I6" s="264"/>
      <c r="J6" s="264"/>
      <c r="K6" s="264"/>
      <c r="L6" s="264" t="s">
        <v>303</v>
      </c>
      <c r="M6" s="264"/>
      <c r="N6" s="257" t="s">
        <v>320</v>
      </c>
      <c r="O6" s="257"/>
      <c r="P6" s="257"/>
      <c r="Q6" s="257"/>
      <c r="R6" s="257"/>
      <c r="S6" s="109"/>
    </row>
    <row r="7" spans="1:19" ht="75.75" customHeight="1">
      <c r="A7" s="277"/>
      <c r="B7" s="277"/>
      <c r="C7" s="277"/>
      <c r="D7" s="277"/>
      <c r="E7" s="264"/>
      <c r="F7" s="264"/>
      <c r="G7" s="264"/>
      <c r="H7" s="264"/>
      <c r="I7" s="264"/>
      <c r="J7" s="264"/>
      <c r="K7" s="264"/>
      <c r="L7" s="264"/>
      <c r="M7" s="264"/>
      <c r="N7" s="151" t="s">
        <v>304</v>
      </c>
      <c r="O7" s="151" t="s">
        <v>305</v>
      </c>
      <c r="P7" s="151" t="s">
        <v>104</v>
      </c>
      <c r="Q7" s="151" t="s">
        <v>306</v>
      </c>
      <c r="R7" s="151" t="s">
        <v>307</v>
      </c>
      <c r="S7" s="109"/>
    </row>
    <row r="8" spans="1:19" s="67" customFormat="1" ht="12" customHeight="1">
      <c r="A8" s="157">
        <v>1</v>
      </c>
      <c r="B8" s="277">
        <v>2</v>
      </c>
      <c r="C8" s="277"/>
      <c r="D8" s="277"/>
      <c r="E8" s="151">
        <v>3</v>
      </c>
      <c r="F8" s="264">
        <v>4</v>
      </c>
      <c r="G8" s="264"/>
      <c r="H8" s="264"/>
      <c r="I8" s="264"/>
      <c r="J8" s="264"/>
      <c r="K8" s="264"/>
      <c r="L8" s="264">
        <v>5</v>
      </c>
      <c r="M8" s="264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.75">
      <c r="A9" s="157"/>
      <c r="B9" s="277"/>
      <c r="C9" s="277"/>
      <c r="D9" s="277"/>
      <c r="E9" s="151"/>
      <c r="F9" s="257"/>
      <c r="G9" s="257"/>
      <c r="H9" s="257"/>
      <c r="I9" s="257"/>
      <c r="J9" s="257"/>
      <c r="K9" s="257"/>
      <c r="L9" s="279">
        <f>SUM(N9:R9)</f>
        <v>0</v>
      </c>
      <c r="M9" s="279"/>
      <c r="N9" s="194"/>
      <c r="O9" s="194"/>
      <c r="P9" s="194"/>
      <c r="Q9" s="194"/>
      <c r="R9" s="194"/>
      <c r="S9" s="109"/>
    </row>
    <row r="10" spans="1:19" ht="18.75">
      <c r="A10" s="157"/>
      <c r="B10" s="277"/>
      <c r="C10" s="277"/>
      <c r="D10" s="277"/>
      <c r="E10" s="151"/>
      <c r="F10" s="257"/>
      <c r="G10" s="257"/>
      <c r="H10" s="257"/>
      <c r="I10" s="257"/>
      <c r="J10" s="257"/>
      <c r="K10" s="257"/>
      <c r="L10" s="279">
        <f>SUM(N10:R10)</f>
        <v>0</v>
      </c>
      <c r="M10" s="279"/>
      <c r="N10" s="194"/>
      <c r="O10" s="194"/>
      <c r="P10" s="194"/>
      <c r="Q10" s="194"/>
      <c r="R10" s="194"/>
      <c r="S10" s="109"/>
    </row>
    <row r="11" spans="1:19" ht="18.75">
      <c r="A11" s="157"/>
      <c r="B11" s="277"/>
      <c r="C11" s="277"/>
      <c r="D11" s="277"/>
      <c r="E11" s="151"/>
      <c r="F11" s="257"/>
      <c r="G11" s="257"/>
      <c r="H11" s="257"/>
      <c r="I11" s="257"/>
      <c r="J11" s="257"/>
      <c r="K11" s="257"/>
      <c r="L11" s="279">
        <f>SUM(N11:R11)</f>
        <v>0</v>
      </c>
      <c r="M11" s="279"/>
      <c r="N11" s="194"/>
      <c r="O11" s="194"/>
      <c r="P11" s="194"/>
      <c r="Q11" s="194"/>
      <c r="R11" s="194"/>
      <c r="S11" s="109"/>
    </row>
    <row r="12" spans="1:19" ht="18.75">
      <c r="A12" s="157"/>
      <c r="B12" s="277"/>
      <c r="C12" s="277"/>
      <c r="D12" s="277"/>
      <c r="E12" s="151"/>
      <c r="F12" s="257"/>
      <c r="G12" s="257"/>
      <c r="H12" s="257"/>
      <c r="I12" s="257"/>
      <c r="J12" s="257"/>
      <c r="K12" s="257"/>
      <c r="L12" s="279"/>
      <c r="M12" s="279"/>
      <c r="N12" s="194"/>
      <c r="O12" s="194"/>
      <c r="P12" s="194"/>
      <c r="Q12" s="194"/>
      <c r="R12" s="194"/>
      <c r="S12" s="109"/>
    </row>
    <row r="13" spans="1:19" ht="16.5" customHeight="1">
      <c r="A13" s="283" t="s">
        <v>262</v>
      </c>
      <c r="B13" s="284"/>
      <c r="C13" s="284"/>
      <c r="D13" s="285"/>
      <c r="E13" s="149"/>
      <c r="F13" s="257"/>
      <c r="G13" s="257"/>
      <c r="H13" s="257"/>
      <c r="I13" s="257"/>
      <c r="J13" s="257"/>
      <c r="K13" s="257"/>
      <c r="L13" s="278">
        <f>SUM(N13:R13)</f>
        <v>0</v>
      </c>
      <c r="M13" s="278"/>
      <c r="N13" s="212">
        <f>SUM(N9:N11)</f>
        <v>0</v>
      </c>
      <c r="O13" s="212">
        <f>SUM(O9:O11)</f>
        <v>0</v>
      </c>
      <c r="P13" s="212">
        <f>SUM(P9:P11)</f>
        <v>0</v>
      </c>
      <c r="Q13" s="212">
        <f>SUM(Q9:Q11)</f>
        <v>0</v>
      </c>
      <c r="R13" s="212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327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77" t="s">
        <v>121</v>
      </c>
      <c r="B25" s="231" t="s">
        <v>406</v>
      </c>
      <c r="C25" s="231" t="s">
        <v>143</v>
      </c>
      <c r="D25" s="231"/>
      <c r="E25" s="231"/>
      <c r="F25" s="231"/>
      <c r="G25" s="231" t="s">
        <v>157</v>
      </c>
      <c r="H25" s="231"/>
      <c r="I25" s="231"/>
      <c r="J25" s="231"/>
      <c r="K25" s="231" t="s">
        <v>407</v>
      </c>
      <c r="L25" s="231"/>
      <c r="M25" s="231"/>
      <c r="N25" s="231"/>
      <c r="O25" s="231" t="s">
        <v>262</v>
      </c>
      <c r="P25" s="231"/>
      <c r="Q25" s="231"/>
      <c r="R25" s="231"/>
      <c r="S25" s="43"/>
    </row>
    <row r="26" spans="1:19" s="37" customFormat="1" ht="35.25" customHeight="1">
      <c r="A26" s="277"/>
      <c r="B26" s="231"/>
      <c r="C26" s="80" t="s">
        <v>308</v>
      </c>
      <c r="D26" s="80" t="s">
        <v>137</v>
      </c>
      <c r="E26" s="81" t="s">
        <v>296</v>
      </c>
      <c r="F26" s="81" t="s">
        <v>297</v>
      </c>
      <c r="G26" s="80" t="s">
        <v>308</v>
      </c>
      <c r="H26" s="80" t="s">
        <v>137</v>
      </c>
      <c r="I26" s="81" t="s">
        <v>296</v>
      </c>
      <c r="J26" s="81" t="s">
        <v>297</v>
      </c>
      <c r="K26" s="80" t="s">
        <v>308</v>
      </c>
      <c r="L26" s="80" t="s">
        <v>137</v>
      </c>
      <c r="M26" s="81" t="s">
        <v>296</v>
      </c>
      <c r="N26" s="81" t="s">
        <v>297</v>
      </c>
      <c r="O26" s="80" t="s">
        <v>308</v>
      </c>
      <c r="P26" s="80" t="s">
        <v>137</v>
      </c>
      <c r="Q26" s="81" t="s">
        <v>296</v>
      </c>
      <c r="R26" s="81" t="s">
        <v>297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18.75">
      <c r="A29" s="154"/>
      <c r="B29" s="154"/>
      <c r="C29" s="197"/>
      <c r="D29" s="197"/>
      <c r="E29" s="197">
        <f aca="true" t="shared" si="0" ref="E29:E34">D29-C29</f>
        <v>0</v>
      </c>
      <c r="F29" s="197" t="e">
        <f aca="true" t="shared" si="1" ref="F29:F34">D29/C29*100</f>
        <v>#DIV/0!</v>
      </c>
      <c r="G29" s="197"/>
      <c r="H29" s="197"/>
      <c r="I29" s="197">
        <f aca="true" t="shared" si="2" ref="I29:I34">H29-G29</f>
        <v>0</v>
      </c>
      <c r="J29" s="197" t="e">
        <f aca="true" t="shared" si="3" ref="J29:J34">H29/G29*100</f>
        <v>#DIV/0!</v>
      </c>
      <c r="K29" s="197"/>
      <c r="L29" s="197"/>
      <c r="M29" s="197">
        <f aca="true" t="shared" si="4" ref="M29:M34">L29-K29</f>
        <v>0</v>
      </c>
      <c r="N29" s="197" t="e">
        <f aca="true" t="shared" si="5" ref="N29:N34">L29/K29*100</f>
        <v>#DIV/0!</v>
      </c>
      <c r="O29" s="197">
        <f aca="true" t="shared" si="6" ref="O29:P33">C29+G29+K29</f>
        <v>0</v>
      </c>
      <c r="P29" s="197">
        <f t="shared" si="6"/>
        <v>0</v>
      </c>
      <c r="Q29" s="197">
        <f aca="true" t="shared" si="7" ref="Q29:Q34">P29-O29</f>
        <v>0</v>
      </c>
      <c r="R29" s="197" t="e">
        <f aca="true" t="shared" si="8" ref="R29:R34">P29/O29*100</f>
        <v>#DIV/0!</v>
      </c>
      <c r="S29" s="43"/>
    </row>
    <row r="30" spans="1:19" s="37" customFormat="1" ht="18.75">
      <c r="A30" s="154"/>
      <c r="B30" s="154"/>
      <c r="C30" s="197"/>
      <c r="D30" s="197"/>
      <c r="E30" s="197">
        <f t="shared" si="0"/>
        <v>0</v>
      </c>
      <c r="F30" s="197" t="e">
        <f t="shared" si="1"/>
        <v>#DIV/0!</v>
      </c>
      <c r="G30" s="197"/>
      <c r="H30" s="197"/>
      <c r="I30" s="197">
        <f t="shared" si="2"/>
        <v>0</v>
      </c>
      <c r="J30" s="197" t="e">
        <f t="shared" si="3"/>
        <v>#DIV/0!</v>
      </c>
      <c r="K30" s="197"/>
      <c r="L30" s="197"/>
      <c r="M30" s="197">
        <f t="shared" si="4"/>
        <v>0</v>
      </c>
      <c r="N30" s="197" t="e">
        <f t="shared" si="5"/>
        <v>#DIV/0!</v>
      </c>
      <c r="O30" s="197">
        <f t="shared" si="6"/>
        <v>0</v>
      </c>
      <c r="P30" s="197">
        <f t="shared" si="6"/>
        <v>0</v>
      </c>
      <c r="Q30" s="197">
        <f t="shared" si="7"/>
        <v>0</v>
      </c>
      <c r="R30" s="197" t="e">
        <f t="shared" si="8"/>
        <v>#DIV/0!</v>
      </c>
      <c r="S30" s="43"/>
    </row>
    <row r="31" spans="1:19" s="37" customFormat="1" ht="18.75">
      <c r="A31" s="154"/>
      <c r="B31" s="154"/>
      <c r="C31" s="197"/>
      <c r="D31" s="197"/>
      <c r="E31" s="197">
        <f t="shared" si="0"/>
        <v>0</v>
      </c>
      <c r="F31" s="197" t="e">
        <f t="shared" si="1"/>
        <v>#DIV/0!</v>
      </c>
      <c r="G31" s="197"/>
      <c r="H31" s="197"/>
      <c r="I31" s="197">
        <f t="shared" si="2"/>
        <v>0</v>
      </c>
      <c r="J31" s="197" t="e">
        <f t="shared" si="3"/>
        <v>#DIV/0!</v>
      </c>
      <c r="K31" s="197"/>
      <c r="L31" s="197"/>
      <c r="M31" s="197">
        <f t="shared" si="4"/>
        <v>0</v>
      </c>
      <c r="N31" s="197" t="e">
        <f t="shared" si="5"/>
        <v>#DIV/0!</v>
      </c>
      <c r="O31" s="197">
        <f t="shared" si="6"/>
        <v>0</v>
      </c>
      <c r="P31" s="197">
        <f t="shared" si="6"/>
        <v>0</v>
      </c>
      <c r="Q31" s="197">
        <f t="shared" si="7"/>
        <v>0</v>
      </c>
      <c r="R31" s="197" t="e">
        <f t="shared" si="8"/>
        <v>#DIV/0!</v>
      </c>
      <c r="S31" s="43"/>
    </row>
    <row r="32" spans="1:19" s="37" customFormat="1" ht="18.75">
      <c r="A32" s="154"/>
      <c r="B32" s="154"/>
      <c r="C32" s="197"/>
      <c r="D32" s="197"/>
      <c r="E32" s="197">
        <f t="shared" si="0"/>
        <v>0</v>
      </c>
      <c r="F32" s="197" t="e">
        <f t="shared" si="1"/>
        <v>#DIV/0!</v>
      </c>
      <c r="G32" s="197"/>
      <c r="H32" s="197"/>
      <c r="I32" s="197">
        <f t="shared" si="2"/>
        <v>0</v>
      </c>
      <c r="J32" s="197" t="e">
        <f t="shared" si="3"/>
        <v>#DIV/0!</v>
      </c>
      <c r="K32" s="197"/>
      <c r="L32" s="197"/>
      <c r="M32" s="197">
        <f t="shared" si="4"/>
        <v>0</v>
      </c>
      <c r="N32" s="197" t="e">
        <f t="shared" si="5"/>
        <v>#DIV/0!</v>
      </c>
      <c r="O32" s="197">
        <f t="shared" si="6"/>
        <v>0</v>
      </c>
      <c r="P32" s="197">
        <f t="shared" si="6"/>
        <v>0</v>
      </c>
      <c r="Q32" s="197">
        <f t="shared" si="7"/>
        <v>0</v>
      </c>
      <c r="R32" s="197" t="e">
        <f t="shared" si="8"/>
        <v>#DIV/0!</v>
      </c>
      <c r="S32" s="43"/>
    </row>
    <row r="33" spans="1:19" s="37" customFormat="1" ht="18.75">
      <c r="A33" s="154"/>
      <c r="B33" s="154"/>
      <c r="C33" s="197"/>
      <c r="D33" s="197"/>
      <c r="E33" s="197">
        <f t="shared" si="0"/>
        <v>0</v>
      </c>
      <c r="F33" s="197" t="e">
        <f t="shared" si="1"/>
        <v>#DIV/0!</v>
      </c>
      <c r="G33" s="197"/>
      <c r="H33" s="197"/>
      <c r="I33" s="197">
        <f t="shared" si="2"/>
        <v>0</v>
      </c>
      <c r="J33" s="197" t="e">
        <f t="shared" si="3"/>
        <v>#DIV/0!</v>
      </c>
      <c r="K33" s="197"/>
      <c r="L33" s="197"/>
      <c r="M33" s="197">
        <f t="shared" si="4"/>
        <v>0</v>
      </c>
      <c r="N33" s="197" t="e">
        <f t="shared" si="5"/>
        <v>#DIV/0!</v>
      </c>
      <c r="O33" s="197">
        <f t="shared" si="6"/>
        <v>0</v>
      </c>
      <c r="P33" s="197">
        <f t="shared" si="6"/>
        <v>0</v>
      </c>
      <c r="Q33" s="197">
        <f t="shared" si="7"/>
        <v>0</v>
      </c>
      <c r="R33" s="197" t="e">
        <f t="shared" si="8"/>
        <v>#DIV/0!</v>
      </c>
      <c r="S33" s="43"/>
    </row>
    <row r="34" spans="1:19" s="37" customFormat="1" ht="17.25" customHeight="1">
      <c r="A34" s="282" t="s">
        <v>262</v>
      </c>
      <c r="B34" s="282"/>
      <c r="C34" s="197">
        <f>SUM(C28:C33)</f>
        <v>0</v>
      </c>
      <c r="D34" s="197">
        <f>SUM(D28:D33)</f>
        <v>0</v>
      </c>
      <c r="E34" s="197">
        <f t="shared" si="0"/>
        <v>0</v>
      </c>
      <c r="F34" s="197" t="e">
        <f t="shared" si="1"/>
        <v>#DIV/0!</v>
      </c>
      <c r="G34" s="197">
        <f>SUM(G28:G33)</f>
        <v>0</v>
      </c>
      <c r="H34" s="197">
        <f>SUM(H28:H33)</f>
        <v>0</v>
      </c>
      <c r="I34" s="197">
        <f t="shared" si="2"/>
        <v>0</v>
      </c>
      <c r="J34" s="197" t="e">
        <f t="shared" si="3"/>
        <v>#DIV/0!</v>
      </c>
      <c r="K34" s="197">
        <f>SUM(K28:K33)</f>
        <v>0</v>
      </c>
      <c r="L34" s="197">
        <f>SUM(L28:L33)</f>
        <v>0</v>
      </c>
      <c r="M34" s="197">
        <f t="shared" si="4"/>
        <v>0</v>
      </c>
      <c r="N34" s="197" t="e">
        <f t="shared" si="5"/>
        <v>#DIV/0!</v>
      </c>
      <c r="O34" s="197">
        <f>SUM(O28:O33)</f>
        <v>0</v>
      </c>
      <c r="P34" s="197">
        <f>SUM(P28:P33)</f>
        <v>0</v>
      </c>
      <c r="Q34" s="197">
        <f t="shared" si="7"/>
        <v>0</v>
      </c>
      <c r="R34" s="197" t="e">
        <f t="shared" si="8"/>
        <v>#DIV/0!</v>
      </c>
      <c r="S34" s="43"/>
    </row>
    <row r="35" spans="1:18" s="41" customFormat="1" ht="17.25" customHeight="1">
      <c r="A35" s="281" t="s">
        <v>227</v>
      </c>
      <c r="B35" s="281"/>
      <c r="C35" s="213" t="e">
        <f>C34/O34*100</f>
        <v>#DIV/0!</v>
      </c>
      <c r="D35" s="213" t="e">
        <f>D34/P34*100</f>
        <v>#DIV/0!</v>
      </c>
      <c r="E35" s="213"/>
      <c r="F35" s="213"/>
      <c r="G35" s="213" t="e">
        <f>G34/O34*100</f>
        <v>#DIV/0!</v>
      </c>
      <c r="H35" s="213" t="e">
        <f>H34/P34*100</f>
        <v>#DIV/0!</v>
      </c>
      <c r="I35" s="213"/>
      <c r="J35" s="213"/>
      <c r="K35" s="213" t="e">
        <f>K34/O34*100</f>
        <v>#DIV/0!</v>
      </c>
      <c r="L35" s="213" t="e">
        <f>L34/P34*100</f>
        <v>#DIV/0!</v>
      </c>
      <c r="M35" s="213"/>
      <c r="N35" s="213"/>
      <c r="O35" s="213" t="e">
        <f>C35+G35+K35</f>
        <v>#DIV/0!</v>
      </c>
      <c r="P35" s="213" t="e">
        <f>D35+H35+L35</f>
        <v>#DIV/0!</v>
      </c>
      <c r="Q35" s="213"/>
      <c r="R35" s="213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75" t="s">
        <v>309</v>
      </c>
      <c r="C39" s="275"/>
      <c r="D39" s="275"/>
      <c r="E39" s="275"/>
      <c r="F39" s="275"/>
      <c r="G39" s="275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80" t="s">
        <v>326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109"/>
    </row>
    <row r="42" spans="1:19" ht="18.75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.75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.75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.75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.75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.75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.75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356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/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357</v>
      </c>
      <c r="C50" s="53"/>
      <c r="D50" s="108"/>
      <c r="E50" s="108"/>
      <c r="F50" s="108"/>
      <c r="G50" s="108"/>
      <c r="H50" s="108"/>
      <c r="I50" s="54" t="s">
        <v>358</v>
      </c>
      <c r="J50" s="54"/>
      <c r="K50" s="108"/>
      <c r="L50" s="108"/>
      <c r="M50" s="108"/>
      <c r="N50" s="108"/>
      <c r="O50" s="61" t="s">
        <v>361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359</v>
      </c>
      <c r="C51" s="109"/>
      <c r="D51" s="109"/>
      <c r="E51" s="109"/>
      <c r="F51" s="109"/>
      <c r="G51" s="109"/>
      <c r="H51" s="109"/>
      <c r="I51" s="60" t="s">
        <v>222</v>
      </c>
      <c r="J51" s="43"/>
      <c r="K51" s="109"/>
      <c r="L51" s="109"/>
      <c r="M51" s="109"/>
      <c r="N51" s="109"/>
      <c r="O51" s="62" t="s">
        <v>360</v>
      </c>
      <c r="P51" s="109"/>
      <c r="Q51" s="109"/>
      <c r="R51" s="109"/>
      <c r="S51" s="109"/>
    </row>
    <row r="52" spans="1:19" ht="18.75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HOME</cp:lastModifiedBy>
  <cp:lastPrinted>2023-01-25T14:50:52Z</cp:lastPrinted>
  <dcterms:created xsi:type="dcterms:W3CDTF">2003-03-13T16:00:22Z</dcterms:created>
  <dcterms:modified xsi:type="dcterms:W3CDTF">2023-01-25T14:51:06Z</dcterms:modified>
  <cp:category/>
  <cp:version/>
  <cp:contentType/>
  <cp:contentStatus/>
</cp:coreProperties>
</file>