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6" windowWidth="19416" windowHeight="11016"/>
  </bookViews>
  <sheets>
    <sheet name="Для розрахунку" sheetId="2" r:id="rId1"/>
    <sheet name="Звіт" sheetId="3" r:id="rId2"/>
    <sheet name="Лист1" sheetId="4" r:id="rId3"/>
  </sheets>
  <definedNames>
    <definedName name="_xlnm.Print_Area" localSheetId="0">'Для розрахунку'!$A$1:$BS$97</definedName>
    <definedName name="_xlnm.Print_Area" localSheetId="1">Звіт!$A$1:$BS$100</definedName>
  </definedNames>
  <calcPr calcId="124519"/>
</workbook>
</file>

<file path=xl/calcChain.xml><?xml version="1.0" encoding="utf-8"?>
<calcChain xmlns="http://schemas.openxmlformats.org/spreadsheetml/2006/main">
  <c r="AZ20" i="3"/>
  <c r="AY79" i="2"/>
  <c r="AY80" i="3" s="1"/>
  <c r="BI20"/>
  <c r="BH79" i="2"/>
  <c r="BH80" i="3" s="1"/>
  <c r="BJ3"/>
  <c r="BM3"/>
  <c r="L4"/>
  <c r="BJ4"/>
  <c r="AB8"/>
  <c r="AS8"/>
  <c r="AY16"/>
  <c r="BH16"/>
  <c r="AY17"/>
  <c r="AZ17"/>
  <c r="BI17"/>
  <c r="AY21"/>
  <c r="BH21"/>
  <c r="AZ22"/>
  <c r="BI22"/>
  <c r="AZ23"/>
  <c r="BI23"/>
  <c r="AZ24"/>
  <c r="BI24"/>
  <c r="AY28"/>
  <c r="BH28"/>
  <c r="AY29"/>
  <c r="BH29"/>
  <c r="AY30"/>
  <c r="BH30"/>
  <c r="AZ31"/>
  <c r="BI31"/>
  <c r="AZ32"/>
  <c r="BI32"/>
  <c r="AZ33"/>
  <c r="BI33"/>
  <c r="AY37"/>
  <c r="AZ37"/>
  <c r="BC45" s="1"/>
  <c r="BG37"/>
  <c r="BH37"/>
  <c r="BI37"/>
  <c r="BR37"/>
  <c r="AY38"/>
  <c r="AZ38"/>
  <c r="BG38"/>
  <c r="BH38"/>
  <c r="BI38"/>
  <c r="BR38"/>
  <c r="AY61"/>
  <c r="AZ61"/>
  <c r="BG61"/>
  <c r="BH61"/>
  <c r="BI61"/>
  <c r="BR61"/>
  <c r="AY62"/>
  <c r="AZ62"/>
  <c r="BG62"/>
  <c r="BH62"/>
  <c r="BI62"/>
  <c r="BR62"/>
  <c r="AY63"/>
  <c r="AZ63"/>
  <c r="BG63"/>
  <c r="BH63"/>
  <c r="BI63"/>
  <c r="BR63"/>
  <c r="AY64"/>
  <c r="AZ64"/>
  <c r="BG64"/>
  <c r="BH64"/>
  <c r="BI64"/>
  <c r="BR64"/>
  <c r="AY65"/>
  <c r="AZ65"/>
  <c r="BG65"/>
  <c r="BH65"/>
  <c r="BI65"/>
  <c r="BR65"/>
  <c r="AY67"/>
  <c r="AZ67"/>
  <c r="BG67"/>
  <c r="BH67"/>
  <c r="BI67"/>
  <c r="BR67"/>
  <c r="AY75"/>
  <c r="BH75"/>
  <c r="AY76"/>
  <c r="BH76"/>
  <c r="AY77"/>
  <c r="BH77"/>
  <c r="AY78"/>
  <c r="BH78"/>
  <c r="AY79"/>
  <c r="BH79"/>
  <c r="AY86"/>
  <c r="BH86"/>
  <c r="AY87"/>
  <c r="BH87"/>
  <c r="AY88"/>
  <c r="AZ88"/>
  <c r="BG88"/>
  <c r="BH88"/>
  <c r="BI88"/>
  <c r="BR88"/>
  <c r="AY89"/>
  <c r="AZ89"/>
  <c r="BG89"/>
  <c r="BH89"/>
  <c r="BI89"/>
  <c r="BR89"/>
  <c r="AY90"/>
  <c r="BH90"/>
  <c r="AY18"/>
  <c r="BH18"/>
  <c r="AZ65" i="2"/>
  <c r="AY66" i="3" s="1"/>
  <c r="BI65" i="2"/>
  <c r="BI66" i="3" s="1"/>
  <c r="AZ67" i="2"/>
  <c r="AY68" i="3" s="1"/>
  <c r="AZ68"/>
  <c r="BH66"/>
  <c r="BG68"/>
  <c r="BG66" l="1"/>
  <c r="AZ66"/>
  <c r="BR66"/>
  <c r="BI67" i="2"/>
  <c r="AZ27" i="3"/>
  <c r="BI27"/>
  <c r="BH68" l="1"/>
  <c r="BI68"/>
  <c r="BR68"/>
  <c r="BI36"/>
  <c r="BH25"/>
  <c r="BH34"/>
  <c r="AY25"/>
  <c r="AZ37" i="2"/>
  <c r="AZ36" i="3" s="1"/>
  <c r="BI41" l="1"/>
  <c r="AY34"/>
  <c r="AZ42" i="2"/>
  <c r="AZ41" i="3" s="1"/>
  <c r="BH39"/>
  <c r="BR69" l="1"/>
  <c r="AY39"/>
  <c r="BI69" l="1"/>
  <c r="BH69"/>
  <c r="AZ69"/>
  <c r="BG69"/>
  <c r="AY69"/>
</calcChain>
</file>

<file path=xl/sharedStrings.xml><?xml version="1.0" encoding="utf-8"?>
<sst xmlns="http://schemas.openxmlformats.org/spreadsheetml/2006/main" count="252" uniqueCount="72">
  <si>
    <t>Головний бухгалтер</t>
  </si>
  <si>
    <t>Керівник</t>
  </si>
  <si>
    <t>Дивіденди на одну просту акцію</t>
  </si>
  <si>
    <t>Скоригований чистий прибуток (збиток) на одну просту акцію</t>
  </si>
  <si>
    <t>Чистий прибуток (збиток) на одну просту акцію</t>
  </si>
  <si>
    <t>Скоригована середньорічна кількість простих акцій</t>
  </si>
  <si>
    <t>Середньорічна кількість простих акцій</t>
  </si>
  <si>
    <t>За аналогічний період попереднього року</t>
  </si>
  <si>
    <t>За звітний період</t>
  </si>
  <si>
    <t>Код рядка</t>
  </si>
  <si>
    <t>Назва статті</t>
  </si>
  <si>
    <t>ІV. РОЗРАХУНОК ПОКАЗНИКІВ ПРИБУТКОВОСТІ АКЦІЙ</t>
  </si>
  <si>
    <t>Разом</t>
  </si>
  <si>
    <t>Інші операційні витрати</t>
  </si>
  <si>
    <t>Амортизація</t>
  </si>
  <si>
    <t>Відрахування на соціальні заходи</t>
  </si>
  <si>
    <t>Витрати на оплату праці</t>
  </si>
  <si>
    <t>Матеріальні затрати</t>
  </si>
  <si>
    <t>III. ЕЛЕМЕНТИ ОПЕРАЦІЙНИХ ВИТРАТ</t>
  </si>
  <si>
    <t>Сукупний дохід (сума рядків 2350, 2355 та 2460)</t>
  </si>
  <si>
    <t>Інший сукупний дохід після оподаткування</t>
  </si>
  <si>
    <t>Податок на прибуток, пов'язаний з іншим сукупним доходом</t>
  </si>
  <si>
    <t>Інший сукупний дохід до оподаткування</t>
  </si>
  <si>
    <t>Інший сукупний дохід</t>
  </si>
  <si>
    <t>Частка іншого сукупного доходу асоційованих та спільних підприємств</t>
  </si>
  <si>
    <t>Накопичені курсові різниці</t>
  </si>
  <si>
    <t>Дооцінка (уцінка) фінансових інструментів</t>
  </si>
  <si>
    <t>Дооцінка (уцінка) необоротних активів</t>
  </si>
  <si>
    <t>Стаття</t>
  </si>
  <si>
    <t>II. СУКУПНИЙ ДОХІД</t>
  </si>
  <si>
    <t>)</t>
  </si>
  <si>
    <t>(</t>
  </si>
  <si>
    <t>збиток</t>
  </si>
  <si>
    <t>прибуток</t>
  </si>
  <si>
    <t>Чистий фінансовий результат:</t>
  </si>
  <si>
    <t>Прибуток (збиток) від припиненої діяльності після оподаткування</t>
  </si>
  <si>
    <t>Витрати (дохід) з податку на прибуток</t>
  </si>
  <si>
    <t>Фінансовий результат до оподаткування:</t>
  </si>
  <si>
    <t>Інші витрати</t>
  </si>
  <si>
    <t>Втрати від участі в капіталі</t>
  </si>
  <si>
    <t>Фінансові витрати</t>
  </si>
  <si>
    <t>Інші доходи</t>
  </si>
  <si>
    <t>Інші фінансові доходи</t>
  </si>
  <si>
    <t>Дохід від участі в капіталі</t>
  </si>
  <si>
    <t>Фінансовий результат від операційної діяльності:</t>
  </si>
  <si>
    <t>Витрати на збут</t>
  </si>
  <si>
    <t>Адміністративні витрати</t>
  </si>
  <si>
    <t>Інші операційні доходи</t>
  </si>
  <si>
    <t>Валовий:</t>
  </si>
  <si>
    <t>Собівартість реалізованої продукції (товарів, робіт, послуг)</t>
  </si>
  <si>
    <t>Чистий дохід від реалізації продукції (товарів, робіт, послуг)</t>
  </si>
  <si>
    <t>І. ФІНАНСОВІ РЕЗУЛЬТАТИ</t>
  </si>
  <si>
    <t>Код за ДКУД</t>
  </si>
  <si>
    <t>Форма N 2</t>
  </si>
  <si>
    <t>р.</t>
  </si>
  <si>
    <t>за</t>
  </si>
  <si>
    <t>Звіт про фінансові результати (Звіт про сукупний дохід)</t>
  </si>
  <si>
    <t>(найменування)</t>
  </si>
  <si>
    <t>за ЄДРПОУ</t>
  </si>
  <si>
    <t>Підприємство</t>
  </si>
  <si>
    <t>01</t>
  </si>
  <si>
    <t>Дата (рік, місяць, число)</t>
  </si>
  <si>
    <t>КОДИ</t>
  </si>
  <si>
    <t>03344556</t>
  </si>
  <si>
    <t>ММКП "Мукачівводоканал"</t>
  </si>
  <si>
    <t>Федорняк І.Д.</t>
  </si>
  <si>
    <t>(2339,1</t>
  </si>
  <si>
    <t>Куліш С.В.</t>
  </si>
  <si>
    <t>2020</t>
  </si>
  <si>
    <t>за 9 місяців  2020 р.</t>
  </si>
  <si>
    <t>Інші операційні доходи(амортвідр.-1296,2)</t>
  </si>
  <si>
    <t>10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</si>
</sst>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9"/>
      <color indexed="1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29">
    <xf numFmtId="0" fontId="0" fillId="0" borderId="0" xfId="0"/>
    <xf numFmtId="49" fontId="5" fillId="0" borderId="0" xfId="1" applyNumberFormat="1"/>
    <xf numFmtId="49" fontId="6" fillId="0" borderId="0" xfId="1" applyNumberFormat="1" applyFont="1" applyAlignment="1">
      <alignment horizontal="justify" vertical="center"/>
    </xf>
    <xf numFmtId="49" fontId="5" fillId="0" borderId="0" xfId="1" applyNumberFormat="1" applyFill="1"/>
    <xf numFmtId="49" fontId="10" fillId="0" borderId="0" xfId="1" applyNumberFormat="1" applyFont="1" applyAlignment="1">
      <alignment vertical="center"/>
    </xf>
    <xf numFmtId="49" fontId="11" fillId="0" borderId="0" xfId="1" applyNumberFormat="1" applyFont="1" applyBorder="1" applyAlignment="1">
      <alignment horizontal="center" vertical="top"/>
    </xf>
    <xf numFmtId="49" fontId="7" fillId="0" borderId="0" xfId="1" applyNumberFormat="1" applyFont="1" applyBorder="1" applyAlignment="1">
      <alignment horizontal="right" vertical="center" wrapText="1"/>
    </xf>
    <xf numFmtId="49" fontId="5" fillId="0" borderId="0" xfId="1" applyNumberFormat="1" applyProtection="1">
      <protection hidden="1"/>
    </xf>
    <xf numFmtId="0" fontId="5" fillId="0" borderId="0" xfId="1" applyNumberFormat="1" applyProtection="1">
      <protection hidden="1"/>
    </xf>
    <xf numFmtId="0" fontId="6" fillId="0" borderId="0" xfId="1" applyNumberFormat="1" applyFont="1" applyAlignment="1" applyProtection="1">
      <alignment horizontal="justify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Border="1" applyAlignment="1" applyProtection="1">
      <alignment horizontal="center" vertical="center" wrapText="1"/>
      <protection hidden="1"/>
    </xf>
    <xf numFmtId="0" fontId="7" fillId="0" borderId="4" xfId="1" applyNumberFormat="1" applyFont="1" applyBorder="1" applyAlignment="1" applyProtection="1">
      <alignment horizontal="center" vertical="center" wrapText="1"/>
      <protection hidden="1"/>
    </xf>
    <xf numFmtId="0" fontId="5" fillId="0" borderId="0" xfId="1" applyNumberFormat="1" applyFill="1" applyProtection="1"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ill="1" applyBorder="1" applyAlignment="1" applyProtection="1">
      <alignment horizontal="center" vertical="center"/>
      <protection hidden="1"/>
    </xf>
    <xf numFmtId="0" fontId="5" fillId="0" borderId="4" xfId="1" applyNumberFormat="1" applyFill="1" applyBorder="1" applyAlignment="1" applyProtection="1">
      <alignment horizontal="center" vertical="center"/>
      <protection hidden="1"/>
    </xf>
    <xf numFmtId="0" fontId="5" fillId="0" borderId="3" xfId="1" applyNumberFormat="1" applyFill="1" applyBorder="1" applyAlignment="1" applyProtection="1">
      <alignment horizontal="center" vertical="center"/>
      <protection hidden="1"/>
    </xf>
    <xf numFmtId="0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Border="1" applyAlignment="1" applyProtection="1">
      <alignment horizontal="center" vertical="center" wrapText="1"/>
      <protection hidden="1"/>
    </xf>
    <xf numFmtId="0" fontId="6" fillId="0" borderId="4" xfId="1" applyNumberFormat="1" applyFont="1" applyBorder="1" applyAlignment="1" applyProtection="1">
      <alignment horizontal="center" vertical="center" wrapText="1"/>
      <protection hidden="1"/>
    </xf>
    <xf numFmtId="0" fontId="10" fillId="0" borderId="0" xfId="1" applyNumberFormat="1" applyFont="1" applyAlignment="1" applyProtection="1">
      <alignment vertical="center"/>
      <protection hidden="1"/>
    </xf>
    <xf numFmtId="0" fontId="11" fillId="0" borderId="0" xfId="1" applyNumberFormat="1" applyFont="1" applyBorder="1" applyAlignment="1" applyProtection="1">
      <alignment horizontal="center" vertical="top"/>
      <protection hidden="1"/>
    </xf>
    <xf numFmtId="0" fontId="7" fillId="0" borderId="0" xfId="1" applyNumberFormat="1" applyFont="1" applyBorder="1" applyAlignment="1" applyProtection="1">
      <alignment horizontal="right" vertical="center" wrapText="1"/>
      <protection hidden="1"/>
    </xf>
    <xf numFmtId="49" fontId="10" fillId="0" borderId="0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5" fillId="2" borderId="0" xfId="1" applyNumberFormat="1" applyFill="1"/>
    <xf numFmtId="49" fontId="10" fillId="2" borderId="0" xfId="1" applyNumberFormat="1" applyFont="1" applyFill="1" applyAlignment="1">
      <alignment horizontal="center" vertical="center"/>
    </xf>
    <xf numFmtId="49" fontId="10" fillId="2" borderId="0" xfId="1" applyNumberFormat="1" applyFont="1" applyFill="1" applyAlignment="1">
      <alignment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5" fillId="2" borderId="4" xfId="1" applyNumberForma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 wrapText="1"/>
    </xf>
    <xf numFmtId="0" fontId="5" fillId="2" borderId="0" xfId="1" applyNumberFormat="1" applyFill="1" applyAlignment="1">
      <alignment horizontal="center" vertical="center"/>
    </xf>
    <xf numFmtId="0" fontId="7" fillId="2" borderId="4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" fillId="2" borderId="4" xfId="1" applyNumberFormat="1" applyFill="1" applyBorder="1" applyAlignment="1">
      <alignment horizontal="center" vertical="center"/>
    </xf>
    <xf numFmtId="0" fontId="5" fillId="2" borderId="2" xfId="1" applyNumberForma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7" fillId="0" borderId="1" xfId="1" applyNumberFormat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49" fontId="10" fillId="0" borderId="0" xfId="1" applyNumberFormat="1" applyFont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Alignment="1">
      <alignment horizontal="right"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5" fillId="2" borderId="4" xfId="1" applyNumberFormat="1" applyFill="1" applyBorder="1"/>
    <xf numFmtId="49" fontId="5" fillId="2" borderId="3" xfId="1" applyNumberFormat="1" applyFill="1" applyBorder="1"/>
    <xf numFmtId="49" fontId="5" fillId="2" borderId="2" xfId="1" applyNumberFormat="1" applyFill="1" applyBorder="1"/>
    <xf numFmtId="49" fontId="7" fillId="0" borderId="0" xfId="1" applyNumberFormat="1" applyFont="1" applyBorder="1" applyAlignment="1">
      <alignment horizontal="right" vertical="center" wrapText="1"/>
    </xf>
    <xf numFmtId="49" fontId="7" fillId="0" borderId="0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 wrapText="1"/>
    </xf>
    <xf numFmtId="49" fontId="7" fillId="0" borderId="7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ill="1" applyBorder="1" applyAlignment="1">
      <alignment horizontal="center" vertical="center"/>
    </xf>
    <xf numFmtId="49" fontId="11" fillId="0" borderId="10" xfId="1" applyNumberFormat="1" applyFont="1" applyBorder="1" applyAlignment="1">
      <alignment horizontal="center" vertical="top"/>
    </xf>
    <xf numFmtId="49" fontId="5" fillId="2" borderId="1" xfId="1" applyNumberFormat="1" applyFill="1" applyBorder="1"/>
    <xf numFmtId="49" fontId="6" fillId="0" borderId="5" xfId="1" applyNumberFormat="1" applyFont="1" applyBorder="1" applyAlignment="1">
      <alignment horizontal="left" vertical="center" wrapText="1" indent="1"/>
    </xf>
    <xf numFmtId="0" fontId="7" fillId="2" borderId="1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0" fontId="5" fillId="2" borderId="3" xfId="1" applyNumberFormat="1" applyFill="1" applyBorder="1" applyAlignment="1">
      <alignment horizontal="center" vertical="center"/>
    </xf>
    <xf numFmtId="49" fontId="6" fillId="0" borderId="1" xfId="1" applyNumberFormat="1" applyFont="1" applyBorder="1" applyAlignment="1">
      <alignment vertical="center" wrapText="1"/>
    </xf>
    <xf numFmtId="0" fontId="6" fillId="2" borderId="10" xfId="1" applyFont="1" applyFill="1" applyBorder="1" applyAlignment="1">
      <alignment horizontal="center" vertical="center" wrapText="1"/>
    </xf>
    <xf numFmtId="49" fontId="6" fillId="0" borderId="12" xfId="1" applyNumberFormat="1" applyFont="1" applyBorder="1" applyAlignment="1">
      <alignment vertical="center" wrapText="1"/>
    </xf>
    <xf numFmtId="49" fontId="9" fillId="0" borderId="11" xfId="1" applyNumberFormat="1" applyFont="1" applyBorder="1" applyAlignment="1">
      <alignment vertical="center" wrapText="1"/>
    </xf>
    <xf numFmtId="49" fontId="9" fillId="0" borderId="10" xfId="1" applyNumberFormat="1" applyFont="1" applyBorder="1" applyAlignment="1">
      <alignment vertical="center" wrapText="1"/>
    </xf>
    <xf numFmtId="49" fontId="9" fillId="0" borderId="9" xfId="1" applyNumberFormat="1" applyFont="1" applyBorder="1" applyAlignment="1">
      <alignment vertical="center" wrapText="1"/>
    </xf>
    <xf numFmtId="49" fontId="6" fillId="0" borderId="8" xfId="1" applyNumberFormat="1" applyFont="1" applyBorder="1" applyAlignment="1">
      <alignment horizontal="left" vertical="center" wrapText="1" indent="1"/>
    </xf>
    <xf numFmtId="49" fontId="6" fillId="0" borderId="7" xfId="1" applyNumberFormat="1" applyFont="1" applyBorder="1" applyAlignment="1">
      <alignment horizontal="left" vertical="center" wrapText="1" indent="1"/>
    </xf>
    <xf numFmtId="49" fontId="6" fillId="0" borderId="6" xfId="1" applyNumberFormat="1" applyFont="1" applyBorder="1" applyAlignment="1">
      <alignment horizontal="left" vertical="center" wrapText="1" indent="1"/>
    </xf>
    <xf numFmtId="49" fontId="6" fillId="0" borderId="12" xfId="1" applyNumberFormat="1" applyFont="1" applyBorder="1" applyAlignment="1">
      <alignment horizontal="justify" vertical="center" wrapText="1"/>
    </xf>
    <xf numFmtId="0" fontId="5" fillId="2" borderId="11" xfId="1" applyNumberFormat="1" applyFill="1" applyBorder="1" applyAlignment="1">
      <alignment horizontal="center" vertical="center"/>
    </xf>
    <xf numFmtId="0" fontId="5" fillId="2" borderId="10" xfId="1" applyNumberFormat="1" applyFill="1" applyBorder="1" applyAlignment="1">
      <alignment horizontal="center" vertical="center"/>
    </xf>
    <xf numFmtId="0" fontId="5" fillId="2" borderId="9" xfId="1" applyNumberFormat="1" applyFill="1" applyBorder="1" applyAlignment="1">
      <alignment horizontal="center" vertical="center"/>
    </xf>
    <xf numFmtId="0" fontId="5" fillId="2" borderId="8" xfId="1" applyNumberFormat="1" applyFill="1" applyBorder="1" applyAlignment="1">
      <alignment horizontal="center" vertical="center"/>
    </xf>
    <xf numFmtId="0" fontId="5" fillId="2" borderId="7" xfId="1" applyNumberFormat="1" applyFill="1" applyBorder="1" applyAlignment="1">
      <alignment horizontal="center" vertical="center"/>
    </xf>
    <xf numFmtId="0" fontId="5" fillId="2" borderId="6" xfId="1" applyNumberForma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wrapText="1"/>
    </xf>
    <xf numFmtId="0" fontId="7" fillId="0" borderId="10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5" fillId="2" borderId="4" xfId="1" applyNumberFormat="1" applyFill="1" applyBorder="1" applyAlignment="1">
      <alignment horizontal="center" vertical="center"/>
    </xf>
    <xf numFmtId="0" fontId="5" fillId="2" borderId="2" xfId="1" applyNumberFormat="1" applyFill="1" applyBorder="1" applyAlignment="1">
      <alignment horizontal="center" vertical="center"/>
    </xf>
    <xf numFmtId="49" fontId="6" fillId="0" borderId="0" xfId="1" applyNumberFormat="1" applyFont="1" applyAlignment="1">
      <alignment horizontal="justify" vertical="center"/>
    </xf>
    <xf numFmtId="49" fontId="6" fillId="0" borderId="0" xfId="1" applyNumberFormat="1" applyFont="1"/>
    <xf numFmtId="49" fontId="5" fillId="0" borderId="0" xfId="1" applyNumberFormat="1" applyAlignment="1">
      <alignment horizontal="center"/>
    </xf>
    <xf numFmtId="49" fontId="10" fillId="0" borderId="7" xfId="1" applyNumberFormat="1" applyFont="1" applyBorder="1" applyAlignment="1">
      <alignment horizontal="left" vertical="center"/>
    </xf>
    <xf numFmtId="0" fontId="6" fillId="0" borderId="1" xfId="1" applyFont="1" applyBorder="1" applyAlignment="1">
      <alignment horizontal="center" wrapText="1"/>
    </xf>
    <xf numFmtId="0" fontId="4" fillId="0" borderId="0" xfId="2" quotePrefix="1" applyFont="1" applyFill="1" applyAlignment="1">
      <alignment horizontal="justify"/>
    </xf>
    <xf numFmtId="0" fontId="3" fillId="0" borderId="0" xfId="2" applyFont="1" applyFill="1" applyAlignment="1">
      <alignment horizontal="justify" vertical="center"/>
    </xf>
    <xf numFmtId="0" fontId="2" fillId="0" borderId="0" xfId="2" quotePrefix="1" applyFont="1" applyFill="1" applyAlignment="1">
      <alignment horizontal="justify" vertical="center"/>
    </xf>
    <xf numFmtId="49" fontId="10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0" xfId="2" quotePrefix="1" applyFont="1" applyFill="1" applyAlignment="1" applyProtection="1">
      <alignment horizontal="justify"/>
      <protection hidden="1"/>
    </xf>
    <xf numFmtId="0" fontId="7" fillId="0" borderId="4" xfId="1" applyNumberFormat="1" applyFont="1" applyBorder="1" applyAlignment="1" applyProtection="1">
      <alignment horizontal="center" vertical="center" wrapText="1"/>
      <protection hidden="1"/>
    </xf>
    <xf numFmtId="0" fontId="7" fillId="0" borderId="3" xfId="1" applyNumberFormat="1" applyFont="1" applyBorder="1" applyAlignment="1" applyProtection="1">
      <alignment horizontal="center" vertical="center" wrapText="1"/>
      <protection hidden="1"/>
    </xf>
    <xf numFmtId="0" fontId="7" fillId="0" borderId="2" xfId="1" applyNumberFormat="1" applyFont="1" applyBorder="1" applyAlignment="1" applyProtection="1">
      <alignment horizontal="center" vertical="center" wrapText="1"/>
      <protection hidden="1"/>
    </xf>
    <xf numFmtId="0" fontId="7" fillId="0" borderId="0" xfId="1" applyNumberFormat="1" applyFont="1" applyBorder="1" applyAlignment="1" applyProtection="1">
      <alignment horizontal="right" vertical="center" wrapText="1"/>
      <protection hidden="1"/>
    </xf>
    <xf numFmtId="49" fontId="5" fillId="0" borderId="1" xfId="1" applyNumberFormat="1" applyBorder="1" applyProtection="1">
      <protection hidden="1"/>
    </xf>
    <xf numFmtId="0" fontId="5" fillId="0" borderId="1" xfId="1" applyNumberFormat="1" applyBorder="1" applyProtection="1">
      <protection hidden="1"/>
    </xf>
    <xf numFmtId="0" fontId="7" fillId="0" borderId="1" xfId="1" applyNumberFormat="1" applyFont="1" applyBorder="1" applyAlignment="1" applyProtection="1">
      <alignment horizontal="center" vertical="center" wrapText="1"/>
      <protection hidden="1"/>
    </xf>
    <xf numFmtId="0" fontId="7" fillId="0" borderId="0" xfId="1" applyNumberFormat="1" applyFont="1" applyBorder="1" applyAlignment="1" applyProtection="1">
      <alignment vertical="center" wrapText="1"/>
      <protection hidden="1"/>
    </xf>
    <xf numFmtId="49" fontId="7" fillId="0" borderId="7" xfId="1" applyNumberFormat="1" applyFont="1" applyBorder="1" applyAlignment="1" applyProtection="1">
      <alignment horizontal="center" vertical="center" wrapText="1"/>
      <protection hidden="1"/>
    </xf>
    <xf numFmtId="0" fontId="7" fillId="0" borderId="7" xfId="1" applyNumberFormat="1" applyFont="1" applyBorder="1" applyAlignment="1" applyProtection="1">
      <alignment horizontal="center" vertical="center" wrapText="1"/>
      <protection hidden="1"/>
    </xf>
    <xf numFmtId="0" fontId="7" fillId="0" borderId="13" xfId="1" applyNumberFormat="1" applyFont="1" applyBorder="1" applyAlignment="1" applyProtection="1">
      <alignment vertical="center" wrapText="1"/>
      <protection hidden="1"/>
    </xf>
    <xf numFmtId="49" fontId="5" fillId="0" borderId="4" xfId="1" applyNumberFormat="1" applyBorder="1" applyProtection="1">
      <protection hidden="1"/>
    </xf>
    <xf numFmtId="0" fontId="5" fillId="0" borderId="3" xfId="1" applyNumberFormat="1" applyBorder="1" applyProtection="1">
      <protection hidden="1"/>
    </xf>
    <xf numFmtId="0" fontId="5" fillId="0" borderId="2" xfId="1" applyNumberFormat="1" applyBorder="1" applyProtection="1">
      <protection hidden="1"/>
    </xf>
    <xf numFmtId="0" fontId="11" fillId="0" borderId="10" xfId="1" applyNumberFormat="1" applyFont="1" applyBorder="1" applyAlignment="1" applyProtection="1">
      <alignment horizontal="center" vertical="top"/>
      <protection hidden="1"/>
    </xf>
    <xf numFmtId="0" fontId="3" fillId="0" borderId="0" xfId="2" applyFont="1" applyFill="1" applyAlignment="1" applyProtection="1">
      <alignment horizontal="justify" vertical="center"/>
      <protection hidden="1"/>
    </xf>
    <xf numFmtId="0" fontId="10" fillId="0" borderId="0" xfId="1" applyNumberFormat="1" applyFont="1" applyAlignment="1" applyProtection="1">
      <alignment horizontal="center" vertical="center"/>
      <protection hidden="1"/>
    </xf>
    <xf numFmtId="0" fontId="5" fillId="0" borderId="0" xfId="1" applyNumberFormat="1" applyAlignment="1" applyProtection="1">
      <alignment horizontal="center"/>
      <protection hidden="1"/>
    </xf>
    <xf numFmtId="49" fontId="10" fillId="0" borderId="7" xfId="1" applyNumberFormat="1" applyFont="1" applyBorder="1" applyAlignment="1" applyProtection="1">
      <alignment horizontal="center" vertical="center"/>
      <protection hidden="1"/>
    </xf>
    <xf numFmtId="0" fontId="10" fillId="0" borderId="7" xfId="1" applyNumberFormat="1" applyFont="1" applyBorder="1" applyAlignment="1" applyProtection="1">
      <alignment horizontal="center" vertical="center"/>
      <protection hidden="1"/>
    </xf>
    <xf numFmtId="0" fontId="2" fillId="0" borderId="0" xfId="2" quotePrefix="1" applyFont="1" applyFill="1" applyAlignment="1" applyProtection="1">
      <alignment horizontal="justify" vertical="center"/>
      <protection hidden="1"/>
    </xf>
    <xf numFmtId="0" fontId="7" fillId="0" borderId="0" xfId="1" applyNumberFormat="1" applyFont="1" applyAlignment="1" applyProtection="1">
      <alignment horizontal="right" vertical="center" wrapText="1"/>
      <protection hidden="1"/>
    </xf>
    <xf numFmtId="0" fontId="7" fillId="0" borderId="0" xfId="1" applyNumberFormat="1" applyFont="1" applyBorder="1" applyAlignment="1" applyProtection="1">
      <alignment horizontal="center" vertical="center" wrapText="1"/>
      <protection hidden="1"/>
    </xf>
    <xf numFmtId="0" fontId="7" fillId="0" borderId="13" xfId="1" applyNumberFormat="1" applyFont="1" applyBorder="1" applyAlignment="1" applyProtection="1">
      <alignment horizontal="center" vertical="center" wrapText="1"/>
      <protection hidden="1"/>
    </xf>
    <xf numFmtId="0" fontId="8" fillId="0" borderId="0" xfId="1" applyNumberFormat="1" applyFont="1" applyAlignment="1" applyProtection="1">
      <alignment horizontal="center" vertical="center"/>
      <protection hidden="1"/>
    </xf>
    <xf numFmtId="0" fontId="6" fillId="0" borderId="1" xfId="1" applyNumberFormat="1" applyFont="1" applyBorder="1" applyAlignment="1" applyProtection="1">
      <alignment horizontal="center" vertical="center" wrapText="1"/>
      <protection hidden="1"/>
    </xf>
    <xf numFmtId="0" fontId="6" fillId="0" borderId="1" xfId="1" applyNumberFormat="1" applyFont="1" applyBorder="1" applyAlignment="1" applyProtection="1">
      <alignment vertical="center" wrapText="1"/>
      <protection hidden="1"/>
    </xf>
    <xf numFmtId="0" fontId="5" fillId="0" borderId="1" xfId="1" applyNumberFormat="1" applyBorder="1" applyAlignment="1" applyProtection="1">
      <alignment horizontal="center" vertical="center"/>
      <protection hidden="1"/>
    </xf>
    <xf numFmtId="0" fontId="6" fillId="0" borderId="12" xfId="1" applyNumberFormat="1" applyFont="1" applyBorder="1" applyAlignment="1" applyProtection="1">
      <alignment vertical="center" wrapText="1"/>
      <protection hidden="1"/>
    </xf>
    <xf numFmtId="0" fontId="6" fillId="0" borderId="12" xfId="1" applyNumberFormat="1" applyFont="1" applyBorder="1" applyAlignment="1" applyProtection="1">
      <alignment horizontal="center" vertical="center" wrapText="1"/>
      <protection hidden="1"/>
    </xf>
    <xf numFmtId="0" fontId="6" fillId="0" borderId="3" xfId="1" applyNumberFormat="1" applyFont="1" applyBorder="1" applyAlignment="1" applyProtection="1">
      <alignment horizontal="center" vertical="center" wrapText="1"/>
      <protection hidden="1"/>
    </xf>
    <xf numFmtId="0" fontId="9" fillId="0" borderId="11" xfId="1" applyNumberFormat="1" applyFont="1" applyBorder="1" applyAlignment="1" applyProtection="1">
      <alignment vertical="center" wrapText="1"/>
      <protection hidden="1"/>
    </xf>
    <xf numFmtId="0" fontId="9" fillId="0" borderId="10" xfId="1" applyNumberFormat="1" applyFont="1" applyBorder="1" applyAlignment="1" applyProtection="1">
      <alignment vertical="center" wrapText="1"/>
      <protection hidden="1"/>
    </xf>
    <xf numFmtId="0" fontId="6" fillId="0" borderId="1" xfId="1" applyNumberFormat="1" applyFont="1" applyBorder="1" applyAlignment="1" applyProtection="1">
      <alignment horizont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ill="1" applyBorder="1" applyAlignment="1" applyProtection="1">
      <alignment horizontal="center" vertical="center"/>
      <protection hidden="1"/>
    </xf>
    <xf numFmtId="0" fontId="5" fillId="0" borderId="10" xfId="1" applyNumberFormat="1" applyFill="1" applyBorder="1" applyAlignment="1" applyProtection="1">
      <alignment horizontal="center" vertical="center"/>
      <protection hidden="1"/>
    </xf>
    <xf numFmtId="0" fontId="5" fillId="0" borderId="9" xfId="1" applyNumberFormat="1" applyFill="1" applyBorder="1" applyAlignment="1" applyProtection="1">
      <alignment horizontal="center" vertical="center"/>
      <protection hidden="1"/>
    </xf>
    <xf numFmtId="0" fontId="5" fillId="0" borderId="8" xfId="1" applyNumberFormat="1" applyFill="1" applyBorder="1" applyAlignment="1" applyProtection="1">
      <alignment horizontal="center" vertical="center"/>
      <protection hidden="1"/>
    </xf>
    <xf numFmtId="0" fontId="5" fillId="0" borderId="7" xfId="1" applyNumberFormat="1" applyFill="1" applyBorder="1" applyAlignment="1" applyProtection="1">
      <alignment horizontal="center" vertical="center"/>
      <protection hidden="1"/>
    </xf>
    <xf numFmtId="0" fontId="5" fillId="0" borderId="6" xfId="1" applyNumberFormat="1" applyFill="1" applyBorder="1" applyAlignment="1" applyProtection="1">
      <alignment horizontal="center" vertical="center"/>
      <protection hidden="1"/>
    </xf>
    <xf numFmtId="0" fontId="6" fillId="0" borderId="8" xfId="1" applyNumberFormat="1" applyFont="1" applyBorder="1" applyAlignment="1" applyProtection="1">
      <alignment horizontal="left" vertical="center" wrapText="1" indent="1"/>
      <protection hidden="1"/>
    </xf>
    <xf numFmtId="0" fontId="6" fillId="0" borderId="7" xfId="1" applyNumberFormat="1" applyFont="1" applyBorder="1" applyAlignment="1" applyProtection="1">
      <alignment horizontal="left" vertical="center" wrapText="1" indent="1"/>
      <protection hidden="1"/>
    </xf>
    <xf numFmtId="0" fontId="6" fillId="0" borderId="5" xfId="1" applyNumberFormat="1" applyFont="1" applyBorder="1" applyAlignment="1" applyProtection="1">
      <alignment horizontal="left" vertical="center" wrapText="1" indent="1"/>
      <protection hidden="1"/>
    </xf>
    <xf numFmtId="0" fontId="6" fillId="0" borderId="5" xfId="1" applyNumberFormat="1" applyFont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ill="1" applyBorder="1" applyAlignment="1" applyProtection="1">
      <alignment horizontal="center" vertical="center"/>
      <protection hidden="1"/>
    </xf>
    <xf numFmtId="0" fontId="9" fillId="0" borderId="9" xfId="1" applyNumberFormat="1" applyFont="1" applyBorder="1" applyAlignment="1" applyProtection="1">
      <alignment vertical="center" wrapText="1"/>
      <protection hidden="1"/>
    </xf>
    <xf numFmtId="0" fontId="6" fillId="0" borderId="11" xfId="1" applyNumberFormat="1" applyFont="1" applyBorder="1" applyAlignment="1" applyProtection="1">
      <alignment horizontal="center" wrapText="1"/>
      <protection hidden="1"/>
    </xf>
    <xf numFmtId="0" fontId="6" fillId="0" borderId="10" xfId="1" applyNumberFormat="1" applyFont="1" applyBorder="1" applyAlignment="1" applyProtection="1">
      <alignment horizontal="center" wrapText="1"/>
      <protection hidden="1"/>
    </xf>
    <xf numFmtId="0" fontId="6" fillId="0" borderId="9" xfId="1" applyNumberFormat="1" applyFont="1" applyBorder="1" applyAlignment="1" applyProtection="1">
      <alignment horizontal="center" wrapText="1"/>
      <protection hidden="1"/>
    </xf>
    <xf numFmtId="0" fontId="6" fillId="0" borderId="8" xfId="1" applyNumberFormat="1" applyFont="1" applyBorder="1" applyAlignment="1" applyProtection="1">
      <alignment horizontal="center" wrapText="1"/>
      <protection hidden="1"/>
    </xf>
    <xf numFmtId="0" fontId="6" fillId="0" borderId="7" xfId="1" applyNumberFormat="1" applyFont="1" applyBorder="1" applyAlignment="1" applyProtection="1">
      <alignment horizontal="center" wrapText="1"/>
      <protection hidden="1"/>
    </xf>
    <xf numFmtId="0" fontId="6" fillId="0" borderId="6" xfId="1" applyNumberFormat="1" applyFont="1" applyBorder="1" applyAlignment="1" applyProtection="1">
      <alignment horizontal="center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Border="1" applyAlignment="1" applyProtection="1">
      <alignment horizontal="left" vertical="center" wrapText="1" indent="1"/>
      <protection hidden="1"/>
    </xf>
    <xf numFmtId="0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ill="1" applyBorder="1" applyAlignment="1" applyProtection="1">
      <alignment horizontal="center" vertical="center"/>
      <protection hidden="1"/>
    </xf>
    <xf numFmtId="0" fontId="6" fillId="0" borderId="12" xfId="1" applyNumberFormat="1" applyFont="1" applyBorder="1" applyAlignment="1" applyProtection="1">
      <alignment horizontal="justify" vertical="center" wrapText="1"/>
      <protection hidden="1"/>
    </xf>
    <xf numFmtId="0" fontId="7" fillId="0" borderId="11" xfId="1" applyNumberFormat="1" applyFont="1" applyBorder="1" applyAlignment="1" applyProtection="1">
      <alignment horizontal="center" wrapText="1"/>
      <protection hidden="1"/>
    </xf>
    <xf numFmtId="0" fontId="7" fillId="0" borderId="10" xfId="1" applyNumberFormat="1" applyFont="1" applyBorder="1" applyAlignment="1" applyProtection="1">
      <alignment horizontal="center" wrapText="1"/>
      <protection hidden="1"/>
    </xf>
    <xf numFmtId="0" fontId="7" fillId="0" borderId="9" xfId="1" applyNumberFormat="1" applyFont="1" applyBorder="1" applyAlignment="1" applyProtection="1">
      <alignment horizontal="center" wrapText="1"/>
      <protection hidden="1"/>
    </xf>
    <xf numFmtId="0" fontId="7" fillId="0" borderId="8" xfId="1" applyNumberFormat="1" applyFont="1" applyBorder="1" applyAlignment="1" applyProtection="1">
      <alignment horizontal="center" wrapText="1"/>
      <protection hidden="1"/>
    </xf>
    <xf numFmtId="0" fontId="7" fillId="0" borderId="7" xfId="1" applyNumberFormat="1" applyFont="1" applyBorder="1" applyAlignment="1" applyProtection="1">
      <alignment horizontal="center" wrapText="1"/>
      <protection hidden="1"/>
    </xf>
    <xf numFmtId="0" fontId="7" fillId="0" borderId="6" xfId="1" applyNumberFormat="1" applyFont="1" applyBorder="1" applyAlignment="1" applyProtection="1">
      <alignment horizontal="center" wrapText="1"/>
      <protection hidden="1"/>
    </xf>
    <xf numFmtId="0" fontId="7" fillId="0" borderId="1" xfId="1" applyNumberFormat="1" applyFont="1" applyBorder="1" applyAlignment="1" applyProtection="1">
      <alignment vertical="center" wrapText="1"/>
      <protection hidden="1"/>
    </xf>
    <xf numFmtId="0" fontId="8" fillId="0" borderId="1" xfId="1" applyNumberFormat="1" applyFont="1" applyBorder="1" applyAlignment="1" applyProtection="1">
      <alignment vertical="center" wrapText="1"/>
      <protection hidden="1"/>
    </xf>
    <xf numFmtId="0" fontId="8" fillId="0" borderId="1" xfId="1" applyNumberFormat="1" applyFont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Alignment="1" applyProtection="1">
      <alignment horizontal="justify" vertical="center"/>
      <protection hidden="1"/>
    </xf>
    <xf numFmtId="0" fontId="6" fillId="0" borderId="0" xfId="1" applyNumberFormat="1" applyFont="1" applyProtection="1">
      <protection hidden="1"/>
    </xf>
  </cellXfs>
  <cellStyles count="3">
    <cellStyle name="Обычный" xfId="0" builtinId="0"/>
    <cellStyle name="Обычный 2" xfId="1"/>
    <cellStyle name="Обычный_Sheet1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93"/>
  <sheetViews>
    <sheetView showGridLines="0" showZeros="0" tabSelected="1" topLeftCell="A13" workbookViewId="0">
      <selection activeCell="CE29" sqref="CE29"/>
    </sheetView>
  </sheetViews>
  <sheetFormatPr defaultColWidth="1.5546875" defaultRowHeight="13.2"/>
  <cols>
    <col min="1" max="1" width="0.6640625" style="1" customWidth="1"/>
    <col min="2" max="42" width="1.33203125" style="1" customWidth="1"/>
    <col min="43" max="43" width="0.5546875" style="1" customWidth="1"/>
    <col min="44" max="45" width="1.33203125" style="1" hidden="1" customWidth="1"/>
    <col min="46" max="46" width="1.109375" style="1" customWidth="1"/>
    <col min="47" max="50" width="1.33203125" style="1" customWidth="1"/>
    <col min="51" max="63" width="1.33203125" style="29" customWidth="1"/>
    <col min="64" max="64" width="1.88671875" style="29" customWidth="1"/>
    <col min="65" max="67" width="1.33203125" style="29" customWidth="1"/>
    <col min="68" max="68" width="0.33203125" style="29" customWidth="1"/>
    <col min="69" max="69" width="0.77734375" style="29" hidden="1" customWidth="1"/>
    <col min="70" max="70" width="1.109375" style="29" hidden="1" customWidth="1"/>
    <col min="71" max="71" width="1.33203125" style="29" hidden="1" customWidth="1"/>
    <col min="72" max="72" width="3.88671875" style="29" customWidth="1"/>
    <col min="73" max="78" width="1.33203125" style="1" customWidth="1"/>
    <col min="79" max="82" width="9.44140625" style="1" customWidth="1"/>
    <col min="83" max="129" width="1.33203125" style="1" customWidth="1"/>
    <col min="130" max="16384" width="1.5546875" style="1"/>
  </cols>
  <sheetData>
    <row r="1" spans="2:82" ht="9.75" customHeight="1">
      <c r="CA1" s="134"/>
      <c r="CB1" s="134"/>
      <c r="CC1" s="134"/>
      <c r="CD1" s="134"/>
    </row>
    <row r="2" spans="2:82" ht="13.5" customHeight="1">
      <c r="C2" s="6"/>
      <c r="D2" s="6"/>
      <c r="BJ2" s="54" t="s">
        <v>62</v>
      </c>
      <c r="BK2" s="55"/>
      <c r="BL2" s="55"/>
      <c r="BM2" s="55"/>
      <c r="BN2" s="55"/>
      <c r="BO2" s="55"/>
      <c r="BP2" s="55"/>
      <c r="BQ2" s="55"/>
      <c r="BR2" s="56"/>
      <c r="CA2" s="134"/>
      <c r="CB2" s="134"/>
      <c r="CC2" s="134"/>
      <c r="CD2" s="134"/>
    </row>
    <row r="3" spans="2:82" ht="13.5" customHeight="1">
      <c r="C3" s="69" t="s">
        <v>61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76" t="s">
        <v>68</v>
      </c>
      <c r="BK3" s="76"/>
      <c r="BL3" s="76"/>
      <c r="BM3" s="74" t="s">
        <v>71</v>
      </c>
      <c r="BN3" s="74"/>
      <c r="BO3" s="74"/>
      <c r="BP3" s="73" t="s">
        <v>60</v>
      </c>
      <c r="BQ3" s="73"/>
      <c r="BR3" s="73"/>
      <c r="CA3" s="134"/>
      <c r="CB3" s="134"/>
      <c r="CC3" s="134"/>
      <c r="CD3" s="134"/>
    </row>
    <row r="4" spans="2:82" ht="13.5" customHeight="1">
      <c r="C4" s="70" t="s">
        <v>59</v>
      </c>
      <c r="D4" s="70"/>
      <c r="E4" s="70"/>
      <c r="F4" s="70"/>
      <c r="G4" s="70"/>
      <c r="H4" s="70"/>
      <c r="I4" s="70"/>
      <c r="J4" s="70"/>
      <c r="K4" s="70"/>
      <c r="L4" s="72" t="s">
        <v>64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BA4" s="70" t="s">
        <v>58</v>
      </c>
      <c r="BB4" s="70"/>
      <c r="BC4" s="70"/>
      <c r="BD4" s="70"/>
      <c r="BE4" s="70"/>
      <c r="BF4" s="70"/>
      <c r="BG4" s="70"/>
      <c r="BH4" s="70"/>
      <c r="BI4" s="71"/>
      <c r="BJ4" s="66" t="s">
        <v>63</v>
      </c>
      <c r="BK4" s="67"/>
      <c r="BL4" s="67"/>
      <c r="BM4" s="67"/>
      <c r="BN4" s="67"/>
      <c r="BO4" s="67"/>
      <c r="BP4" s="67"/>
      <c r="BQ4" s="67"/>
      <c r="BR4" s="68"/>
      <c r="CA4" s="134"/>
      <c r="CB4" s="134"/>
      <c r="CC4" s="134"/>
      <c r="CD4" s="134"/>
    </row>
    <row r="5" spans="2:82" ht="13.5" customHeight="1">
      <c r="K5" s="5"/>
      <c r="L5" s="75" t="s">
        <v>57</v>
      </c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CA5" s="135"/>
      <c r="CB5" s="135"/>
      <c r="CC5" s="135"/>
      <c r="CD5" s="135"/>
    </row>
    <row r="6" spans="2:82">
      <c r="CA6" s="135"/>
      <c r="CB6" s="135"/>
      <c r="CC6" s="135"/>
      <c r="CD6" s="135"/>
    </row>
    <row r="7" spans="2:82" ht="18" customHeight="1">
      <c r="C7" s="53" t="s">
        <v>56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CA7" s="135"/>
      <c r="CB7" s="135"/>
      <c r="CC7" s="135"/>
      <c r="CD7" s="135"/>
    </row>
    <row r="8" spans="2:82" ht="18" customHeight="1"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47"/>
      <c r="AH8" s="28"/>
      <c r="AI8" s="28"/>
      <c r="AJ8" s="28"/>
      <c r="AK8" s="28"/>
      <c r="AL8" s="49" t="s">
        <v>69</v>
      </c>
      <c r="AM8" s="28"/>
      <c r="AN8" s="28"/>
      <c r="AO8" s="28"/>
      <c r="AP8" s="48"/>
      <c r="AQ8" s="47"/>
      <c r="AR8" s="28"/>
      <c r="AS8" s="28"/>
      <c r="AT8" s="28"/>
      <c r="AU8" s="28"/>
      <c r="AV8" s="28"/>
      <c r="AW8" s="28"/>
      <c r="AX8" s="28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CA8" s="135"/>
      <c r="CB8" s="135"/>
      <c r="CC8" s="135"/>
      <c r="CD8" s="135"/>
    </row>
    <row r="9" spans="2:82" ht="15.6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53"/>
      <c r="Z9" s="53"/>
      <c r="AA9" s="53"/>
      <c r="AB9" s="137"/>
      <c r="AC9" s="137"/>
      <c r="AD9" s="137"/>
      <c r="AE9" s="132"/>
      <c r="AF9" s="132"/>
      <c r="AG9" s="132"/>
      <c r="AH9" s="53"/>
      <c r="AI9" s="53"/>
      <c r="AJ9" s="53"/>
      <c r="AK9" s="4"/>
      <c r="AL9" s="4"/>
      <c r="AM9" s="27"/>
      <c r="AN9" s="27"/>
      <c r="AO9" s="27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CA9" s="135"/>
      <c r="CB9" s="135"/>
      <c r="CC9" s="135"/>
      <c r="CD9" s="135"/>
    </row>
    <row r="10" spans="2:82" ht="9.75" customHeight="1">
      <c r="CA10" s="136"/>
      <c r="CB10" s="136"/>
      <c r="CC10" s="136"/>
      <c r="CD10" s="136"/>
    </row>
    <row r="11" spans="2:82" ht="13.5" customHeight="1">
      <c r="AP11" s="57" t="s">
        <v>53</v>
      </c>
      <c r="AQ11" s="57"/>
      <c r="AR11" s="57"/>
      <c r="AS11" s="57"/>
      <c r="AT11" s="57"/>
      <c r="AU11" s="57"/>
      <c r="AV11" s="57"/>
      <c r="AW11" s="57"/>
      <c r="AX11" s="58" t="s">
        <v>52</v>
      </c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9"/>
      <c r="BJ11" s="54">
        <v>1801003</v>
      </c>
      <c r="BK11" s="55"/>
      <c r="BL11" s="55"/>
      <c r="BM11" s="55"/>
      <c r="BN11" s="55"/>
      <c r="BO11" s="55"/>
      <c r="BP11" s="55"/>
      <c r="BQ11" s="55"/>
      <c r="BR11" s="56"/>
      <c r="CA11" s="136"/>
      <c r="CB11" s="136"/>
      <c r="CC11" s="136"/>
      <c r="CD11" s="136"/>
    </row>
    <row r="12" spans="2:82" ht="16.5" customHeight="1">
      <c r="CA12" s="3"/>
      <c r="CB12" s="3"/>
      <c r="CC12" s="3"/>
      <c r="CD12" s="3"/>
    </row>
    <row r="13" spans="2:82">
      <c r="C13" s="61" t="s">
        <v>51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</row>
    <row r="15" spans="2:82" ht="58.5" customHeight="1">
      <c r="C15" s="65" t="s">
        <v>28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 t="s">
        <v>9</v>
      </c>
      <c r="AV15" s="65"/>
      <c r="AW15" s="65"/>
      <c r="AX15" s="65"/>
      <c r="AY15" s="62" t="s">
        <v>8</v>
      </c>
      <c r="AZ15" s="62"/>
      <c r="BA15" s="62"/>
      <c r="BB15" s="62"/>
      <c r="BC15" s="62"/>
      <c r="BD15" s="62"/>
      <c r="BE15" s="62"/>
      <c r="BF15" s="62"/>
      <c r="BG15" s="62"/>
      <c r="BH15" s="62" t="s">
        <v>7</v>
      </c>
      <c r="BI15" s="62"/>
      <c r="BJ15" s="62"/>
      <c r="BK15" s="62"/>
      <c r="BL15" s="62"/>
      <c r="BM15" s="62"/>
      <c r="BN15" s="62"/>
      <c r="BO15" s="62"/>
      <c r="BP15" s="62"/>
      <c r="BQ15" s="62"/>
      <c r="BR15" s="62"/>
    </row>
    <row r="16" spans="2:82" ht="13.5" customHeight="1">
      <c r="C16" s="65">
        <v>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>
        <v>2</v>
      </c>
      <c r="AV16" s="65"/>
      <c r="AW16" s="65"/>
      <c r="AX16" s="65"/>
      <c r="AY16" s="62">
        <v>3</v>
      </c>
      <c r="AZ16" s="62"/>
      <c r="BA16" s="62"/>
      <c r="BB16" s="62"/>
      <c r="BC16" s="62"/>
      <c r="BD16" s="62"/>
      <c r="BE16" s="62"/>
      <c r="BF16" s="62"/>
      <c r="BG16" s="62"/>
      <c r="BH16" s="62">
        <v>4</v>
      </c>
      <c r="BI16" s="62"/>
      <c r="BJ16" s="62"/>
      <c r="BK16" s="62"/>
      <c r="BL16" s="62"/>
      <c r="BM16" s="62"/>
      <c r="BN16" s="62"/>
      <c r="BO16" s="62"/>
      <c r="BP16" s="62"/>
      <c r="BQ16" s="62"/>
      <c r="BR16" s="62"/>
    </row>
    <row r="17" spans="3:70" ht="13.5" customHeight="1">
      <c r="C17" s="94" t="s">
        <v>50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64">
        <v>2000</v>
      </c>
      <c r="AV17" s="64"/>
      <c r="AW17" s="64"/>
      <c r="AX17" s="64"/>
      <c r="AY17" s="78">
        <v>46345.5</v>
      </c>
      <c r="AZ17" s="78"/>
      <c r="BA17" s="78"/>
      <c r="BB17" s="78"/>
      <c r="BC17" s="78"/>
      <c r="BD17" s="78"/>
      <c r="BE17" s="78"/>
      <c r="BF17" s="78"/>
      <c r="BG17" s="78"/>
      <c r="BH17" s="63">
        <v>31418</v>
      </c>
      <c r="BI17" s="63"/>
      <c r="BJ17" s="63"/>
      <c r="BK17" s="63"/>
      <c r="BL17" s="63"/>
      <c r="BM17" s="63"/>
      <c r="BN17" s="63"/>
      <c r="BO17" s="63"/>
      <c r="BP17" s="63"/>
      <c r="BQ17" s="63"/>
      <c r="BR17" s="63"/>
    </row>
    <row r="18" spans="3:70" ht="13.5" customHeight="1">
      <c r="C18" s="96" t="s">
        <v>49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139">
        <v>2050</v>
      </c>
      <c r="AV18" s="139"/>
      <c r="AW18" s="139"/>
      <c r="AX18" s="139"/>
      <c r="AY18" s="32" t="s">
        <v>31</v>
      </c>
      <c r="AZ18" s="91">
        <v>60557.5</v>
      </c>
      <c r="BA18" s="91"/>
      <c r="BB18" s="91"/>
      <c r="BC18" s="91"/>
      <c r="BD18" s="91"/>
      <c r="BE18" s="91"/>
      <c r="BF18" s="91"/>
      <c r="BG18" s="33" t="s">
        <v>30</v>
      </c>
      <c r="BH18" s="34" t="s">
        <v>31</v>
      </c>
      <c r="BI18" s="92">
        <v>48938.7</v>
      </c>
      <c r="BJ18" s="92"/>
      <c r="BK18" s="92"/>
      <c r="BL18" s="92"/>
      <c r="BM18" s="92"/>
      <c r="BN18" s="92"/>
      <c r="BO18" s="92"/>
      <c r="BP18" s="92"/>
      <c r="BQ18" s="92"/>
      <c r="BR18" s="45" t="s">
        <v>30</v>
      </c>
    </row>
    <row r="19" spans="3:70" ht="13.5" customHeight="1">
      <c r="C19" s="97" t="s">
        <v>48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133">
        <v>2090</v>
      </c>
      <c r="AV19" s="133"/>
      <c r="AW19" s="133"/>
      <c r="AX19" s="133"/>
      <c r="AY19" s="78"/>
      <c r="AZ19" s="78"/>
      <c r="BA19" s="78"/>
      <c r="BB19" s="78"/>
      <c r="BC19" s="78"/>
      <c r="BD19" s="78"/>
      <c r="BE19" s="78"/>
      <c r="BF19" s="78"/>
      <c r="BG19" s="78"/>
      <c r="BH19" s="104"/>
      <c r="BI19" s="105"/>
      <c r="BJ19" s="105"/>
      <c r="BK19" s="105"/>
      <c r="BL19" s="105"/>
      <c r="BM19" s="105"/>
      <c r="BN19" s="105"/>
      <c r="BO19" s="105"/>
      <c r="BP19" s="105"/>
      <c r="BQ19" s="105"/>
      <c r="BR19" s="106"/>
    </row>
    <row r="20" spans="3:70" ht="13.5" customHeight="1">
      <c r="C20" s="100" t="s">
        <v>33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33"/>
      <c r="AV20" s="133"/>
      <c r="AW20" s="133"/>
      <c r="AX20" s="133"/>
      <c r="AY20" s="78"/>
      <c r="AZ20" s="78"/>
      <c r="BA20" s="78"/>
      <c r="BB20" s="78"/>
      <c r="BC20" s="78"/>
      <c r="BD20" s="78"/>
      <c r="BE20" s="78"/>
      <c r="BF20" s="78"/>
      <c r="BG20" s="78"/>
      <c r="BH20" s="107"/>
      <c r="BI20" s="108"/>
      <c r="BJ20" s="108"/>
      <c r="BK20" s="108"/>
      <c r="BL20" s="108"/>
      <c r="BM20" s="108"/>
      <c r="BN20" s="108"/>
      <c r="BO20" s="108"/>
      <c r="BP20" s="108"/>
      <c r="BQ20" s="108"/>
      <c r="BR20" s="109"/>
    </row>
    <row r="21" spans="3:70" ht="13.5" customHeight="1">
      <c r="C21" s="77" t="s">
        <v>32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140">
        <v>2095</v>
      </c>
      <c r="AV21" s="140"/>
      <c r="AW21" s="140"/>
      <c r="AX21" s="140"/>
      <c r="AY21" s="32" t="s">
        <v>31</v>
      </c>
      <c r="AZ21" s="91">
        <v>14212</v>
      </c>
      <c r="BA21" s="91"/>
      <c r="BB21" s="91"/>
      <c r="BC21" s="91"/>
      <c r="BD21" s="91"/>
      <c r="BE21" s="91"/>
      <c r="BF21" s="91"/>
      <c r="BG21" s="33" t="s">
        <v>30</v>
      </c>
      <c r="BH21" s="34" t="s">
        <v>31</v>
      </c>
      <c r="BI21" s="92">
        <v>17520.7</v>
      </c>
      <c r="BJ21" s="92"/>
      <c r="BK21" s="92"/>
      <c r="BL21" s="92"/>
      <c r="BM21" s="92"/>
      <c r="BN21" s="92"/>
      <c r="BO21" s="92"/>
      <c r="BP21" s="92"/>
      <c r="BQ21" s="92"/>
      <c r="BR21" s="45" t="s">
        <v>30</v>
      </c>
    </row>
    <row r="22" spans="3:70" ht="13.5" customHeight="1">
      <c r="C22" s="94" t="s">
        <v>70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64">
        <v>2120</v>
      </c>
      <c r="AV22" s="64"/>
      <c r="AW22" s="64"/>
      <c r="AX22" s="64"/>
      <c r="AY22" s="78">
        <v>657.3</v>
      </c>
      <c r="AZ22" s="78"/>
      <c r="BA22" s="78"/>
      <c r="BB22" s="78"/>
      <c r="BC22" s="78"/>
      <c r="BD22" s="78"/>
      <c r="BE22" s="78"/>
      <c r="BF22" s="78"/>
      <c r="BG22" s="78"/>
      <c r="BH22" s="63">
        <v>3216.2</v>
      </c>
      <c r="BI22" s="63"/>
      <c r="BJ22" s="63"/>
      <c r="BK22" s="63"/>
      <c r="BL22" s="63"/>
      <c r="BM22" s="63"/>
      <c r="BN22" s="63"/>
      <c r="BO22" s="63"/>
      <c r="BP22" s="63"/>
      <c r="BQ22" s="63"/>
      <c r="BR22" s="63"/>
    </row>
    <row r="23" spans="3:70" ht="13.5" customHeight="1">
      <c r="C23" s="94" t="s">
        <v>46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64">
        <v>2130</v>
      </c>
      <c r="AV23" s="64"/>
      <c r="AW23" s="64"/>
      <c r="AX23" s="64"/>
      <c r="AY23" s="32" t="s">
        <v>31</v>
      </c>
      <c r="AZ23" s="91">
        <v>2235.3000000000002</v>
      </c>
      <c r="BA23" s="91"/>
      <c r="BB23" s="91"/>
      <c r="BC23" s="91"/>
      <c r="BD23" s="91"/>
      <c r="BE23" s="91"/>
      <c r="BF23" s="91"/>
      <c r="BG23" s="33" t="s">
        <v>30</v>
      </c>
      <c r="BH23" s="34" t="s">
        <v>31</v>
      </c>
      <c r="BI23" s="92">
        <v>1693.2</v>
      </c>
      <c r="BJ23" s="92"/>
      <c r="BK23" s="92"/>
      <c r="BL23" s="92"/>
      <c r="BM23" s="92"/>
      <c r="BN23" s="92"/>
      <c r="BO23" s="92"/>
      <c r="BP23" s="92"/>
      <c r="BQ23" s="92"/>
      <c r="BR23" s="45" t="s">
        <v>30</v>
      </c>
    </row>
    <row r="24" spans="3:70" ht="13.5" customHeight="1">
      <c r="C24" s="94" t="s">
        <v>45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64">
        <v>2150</v>
      </c>
      <c r="AV24" s="64"/>
      <c r="AW24" s="64"/>
      <c r="AX24" s="64"/>
      <c r="AY24" s="32" t="s">
        <v>31</v>
      </c>
      <c r="AZ24" s="91">
        <v>3297.1</v>
      </c>
      <c r="BA24" s="91"/>
      <c r="BB24" s="91"/>
      <c r="BC24" s="91"/>
      <c r="BD24" s="91"/>
      <c r="BE24" s="91"/>
      <c r="BF24" s="91"/>
      <c r="BG24" s="33" t="s">
        <v>30</v>
      </c>
      <c r="BH24" s="34" t="s">
        <v>31</v>
      </c>
      <c r="BI24" s="92">
        <v>2396.6999999999998</v>
      </c>
      <c r="BJ24" s="92"/>
      <c r="BK24" s="92"/>
      <c r="BL24" s="92"/>
      <c r="BM24" s="92"/>
      <c r="BN24" s="92"/>
      <c r="BO24" s="92"/>
      <c r="BP24" s="92"/>
      <c r="BQ24" s="92"/>
      <c r="BR24" s="45" t="s">
        <v>30</v>
      </c>
    </row>
    <row r="25" spans="3:70" ht="13.5" customHeight="1">
      <c r="C25" s="96" t="s">
        <v>13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64">
        <v>2180</v>
      </c>
      <c r="AV25" s="64"/>
      <c r="AW25" s="64"/>
      <c r="AX25" s="64"/>
      <c r="AY25" s="32" t="s">
        <v>31</v>
      </c>
      <c r="AZ25" s="91">
        <v>657.3</v>
      </c>
      <c r="BA25" s="91"/>
      <c r="BB25" s="91"/>
      <c r="BC25" s="91"/>
      <c r="BD25" s="91"/>
      <c r="BE25" s="91"/>
      <c r="BF25" s="91"/>
      <c r="BG25" s="33" t="s">
        <v>30</v>
      </c>
      <c r="BH25" s="34" t="s">
        <v>31</v>
      </c>
      <c r="BI25" s="92">
        <v>1590.9</v>
      </c>
      <c r="BJ25" s="92"/>
      <c r="BK25" s="92"/>
      <c r="BL25" s="92"/>
      <c r="BM25" s="92"/>
      <c r="BN25" s="92"/>
      <c r="BO25" s="92"/>
      <c r="BP25" s="92"/>
      <c r="BQ25" s="92"/>
      <c r="BR25" s="45" t="s">
        <v>30</v>
      </c>
    </row>
    <row r="26" spans="3:70" ht="13.5" customHeight="1">
      <c r="C26" s="97" t="s">
        <v>44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9"/>
      <c r="AU26" s="79">
        <v>2190</v>
      </c>
      <c r="AV26" s="80"/>
      <c r="AW26" s="80"/>
      <c r="AX26" s="81"/>
      <c r="AY26" s="85"/>
      <c r="AZ26" s="86"/>
      <c r="BA26" s="86"/>
      <c r="BB26" s="86"/>
      <c r="BC26" s="86"/>
      <c r="BD26" s="86"/>
      <c r="BE26" s="86"/>
      <c r="BF26" s="86"/>
      <c r="BG26" s="87"/>
      <c r="BH26" s="104"/>
      <c r="BI26" s="105"/>
      <c r="BJ26" s="105"/>
      <c r="BK26" s="105"/>
      <c r="BL26" s="105"/>
      <c r="BM26" s="105"/>
      <c r="BN26" s="105"/>
      <c r="BO26" s="105"/>
      <c r="BP26" s="105"/>
      <c r="BQ26" s="105"/>
      <c r="BR26" s="106"/>
    </row>
    <row r="27" spans="3:70" ht="13.5" customHeight="1">
      <c r="C27" s="100" t="s">
        <v>33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2"/>
      <c r="AU27" s="82"/>
      <c r="AV27" s="83"/>
      <c r="AW27" s="83"/>
      <c r="AX27" s="84"/>
      <c r="AY27" s="88"/>
      <c r="AZ27" s="89"/>
      <c r="BA27" s="89"/>
      <c r="BB27" s="89"/>
      <c r="BC27" s="89"/>
      <c r="BD27" s="89"/>
      <c r="BE27" s="89"/>
      <c r="BF27" s="89"/>
      <c r="BG27" s="90"/>
      <c r="BH27" s="107"/>
      <c r="BI27" s="108"/>
      <c r="BJ27" s="108"/>
      <c r="BK27" s="108"/>
      <c r="BL27" s="108"/>
      <c r="BM27" s="108"/>
      <c r="BN27" s="108"/>
      <c r="BO27" s="108"/>
      <c r="BP27" s="108"/>
      <c r="BQ27" s="108"/>
      <c r="BR27" s="109"/>
    </row>
    <row r="28" spans="3:70" ht="13.5" customHeight="1">
      <c r="C28" s="77" t="s">
        <v>32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64">
        <v>2195</v>
      </c>
      <c r="AV28" s="64"/>
      <c r="AW28" s="64"/>
      <c r="AX28" s="64"/>
      <c r="AY28" s="32" t="s">
        <v>31</v>
      </c>
      <c r="AZ28" s="91">
        <v>19744.400000000001</v>
      </c>
      <c r="BA28" s="91"/>
      <c r="BB28" s="91"/>
      <c r="BC28" s="91"/>
      <c r="BD28" s="91"/>
      <c r="BE28" s="91"/>
      <c r="BF28" s="91"/>
      <c r="BG28" s="33" t="s">
        <v>30</v>
      </c>
      <c r="BH28" s="34" t="s">
        <v>31</v>
      </c>
      <c r="BI28" s="92">
        <v>19985.3</v>
      </c>
      <c r="BJ28" s="92"/>
      <c r="BK28" s="92"/>
      <c r="BL28" s="92"/>
      <c r="BM28" s="92"/>
      <c r="BN28" s="92"/>
      <c r="BO28" s="92"/>
      <c r="BP28" s="92"/>
      <c r="BQ28" s="92"/>
      <c r="BR28" s="45" t="s">
        <v>30</v>
      </c>
    </row>
    <row r="29" spans="3:70" ht="13.5" customHeight="1">
      <c r="C29" s="94" t="s">
        <v>43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64">
        <v>2200</v>
      </c>
      <c r="AV29" s="64"/>
      <c r="AW29" s="64"/>
      <c r="AX29" s="64"/>
      <c r="AY29" s="78"/>
      <c r="AZ29" s="78"/>
      <c r="BA29" s="78"/>
      <c r="BB29" s="78"/>
      <c r="BC29" s="78"/>
      <c r="BD29" s="78"/>
      <c r="BE29" s="78"/>
      <c r="BF29" s="78"/>
      <c r="BG29" s="78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</row>
    <row r="30" spans="3:70" ht="13.5" customHeight="1">
      <c r="C30" s="94" t="s">
        <v>42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64">
        <v>2220</v>
      </c>
      <c r="AV30" s="64"/>
      <c r="AW30" s="64"/>
      <c r="AX30" s="64"/>
      <c r="AY30" s="78"/>
      <c r="AZ30" s="78"/>
      <c r="BA30" s="78"/>
      <c r="BB30" s="78"/>
      <c r="BC30" s="78"/>
      <c r="BD30" s="78"/>
      <c r="BE30" s="78"/>
      <c r="BF30" s="78"/>
      <c r="BG30" s="78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</row>
    <row r="31" spans="3:70" ht="13.5" customHeight="1">
      <c r="C31" s="94" t="s">
        <v>41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64">
        <v>2240</v>
      </c>
      <c r="AV31" s="64"/>
      <c r="AW31" s="64"/>
      <c r="AX31" s="64"/>
      <c r="AY31" s="78">
        <v>20687</v>
      </c>
      <c r="AZ31" s="78"/>
      <c r="BA31" s="78"/>
      <c r="BB31" s="78"/>
      <c r="BC31" s="78"/>
      <c r="BD31" s="78"/>
      <c r="BE31" s="78"/>
      <c r="BF31" s="78"/>
      <c r="BG31" s="78"/>
      <c r="BH31" s="63">
        <v>16458.3</v>
      </c>
      <c r="BI31" s="63"/>
      <c r="BJ31" s="63"/>
      <c r="BK31" s="63"/>
      <c r="BL31" s="63"/>
      <c r="BM31" s="63"/>
      <c r="BN31" s="63"/>
      <c r="BO31" s="63"/>
      <c r="BP31" s="63"/>
      <c r="BQ31" s="63"/>
      <c r="BR31" s="63"/>
    </row>
    <row r="32" spans="3:70" ht="13.5" customHeight="1">
      <c r="C32" s="94" t="s">
        <v>40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64">
        <v>2250</v>
      </c>
      <c r="AV32" s="64"/>
      <c r="AW32" s="64"/>
      <c r="AX32" s="64"/>
      <c r="AY32" s="32" t="s">
        <v>31</v>
      </c>
      <c r="AZ32" s="91"/>
      <c r="BA32" s="91"/>
      <c r="BB32" s="91"/>
      <c r="BC32" s="91"/>
      <c r="BD32" s="91"/>
      <c r="BE32" s="91"/>
      <c r="BF32" s="91"/>
      <c r="BG32" s="33" t="s">
        <v>30</v>
      </c>
      <c r="BH32" s="34" t="s">
        <v>31</v>
      </c>
      <c r="BI32" s="92"/>
      <c r="BJ32" s="92"/>
      <c r="BK32" s="92"/>
      <c r="BL32" s="92"/>
      <c r="BM32" s="92"/>
      <c r="BN32" s="92"/>
      <c r="BO32" s="92"/>
      <c r="BP32" s="92"/>
      <c r="BQ32" s="92"/>
      <c r="BR32" s="45" t="s">
        <v>30</v>
      </c>
    </row>
    <row r="33" spans="3:70" ht="13.5" customHeight="1">
      <c r="C33" s="94" t="s">
        <v>39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64">
        <v>2255</v>
      </c>
      <c r="AV33" s="64"/>
      <c r="AW33" s="64"/>
      <c r="AX33" s="64"/>
      <c r="AY33" s="32" t="s">
        <v>31</v>
      </c>
      <c r="AZ33" s="91"/>
      <c r="BA33" s="91"/>
      <c r="BB33" s="91"/>
      <c r="BC33" s="91"/>
      <c r="BD33" s="91"/>
      <c r="BE33" s="91"/>
      <c r="BF33" s="91"/>
      <c r="BG33" s="33" t="s">
        <v>30</v>
      </c>
      <c r="BH33" s="34" t="s">
        <v>31</v>
      </c>
      <c r="BI33" s="92"/>
      <c r="BJ33" s="92"/>
      <c r="BK33" s="92"/>
      <c r="BL33" s="92"/>
      <c r="BM33" s="92"/>
      <c r="BN33" s="92"/>
      <c r="BO33" s="92"/>
      <c r="BP33" s="92"/>
      <c r="BQ33" s="92"/>
      <c r="BR33" s="45" t="s">
        <v>30</v>
      </c>
    </row>
    <row r="34" spans="3:70" ht="13.5" customHeight="1">
      <c r="C34" s="96" t="s">
        <v>38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64">
        <v>2270</v>
      </c>
      <c r="AV34" s="64"/>
      <c r="AW34" s="64"/>
      <c r="AX34" s="64"/>
      <c r="AY34" s="32" t="s">
        <v>31</v>
      </c>
      <c r="AZ34" s="91">
        <v>1832.9</v>
      </c>
      <c r="BA34" s="91"/>
      <c r="BB34" s="91"/>
      <c r="BC34" s="91"/>
      <c r="BD34" s="91"/>
      <c r="BE34" s="91"/>
      <c r="BF34" s="91"/>
      <c r="BG34" s="33" t="s">
        <v>30</v>
      </c>
      <c r="BH34" s="34" t="s">
        <v>31</v>
      </c>
      <c r="BI34" s="92">
        <v>1732.2</v>
      </c>
      <c r="BJ34" s="92"/>
      <c r="BK34" s="92"/>
      <c r="BL34" s="92"/>
      <c r="BM34" s="92"/>
      <c r="BN34" s="92"/>
      <c r="BO34" s="92"/>
      <c r="BP34" s="92"/>
      <c r="BQ34" s="92"/>
      <c r="BR34" s="45" t="s">
        <v>30</v>
      </c>
    </row>
    <row r="35" spans="3:70" ht="13.5" customHeight="1">
      <c r="C35" s="97" t="s">
        <v>37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9"/>
      <c r="AU35" s="79">
        <v>2290</v>
      </c>
      <c r="AV35" s="80"/>
      <c r="AW35" s="80"/>
      <c r="AX35" s="81"/>
      <c r="AY35" s="110"/>
      <c r="AZ35" s="95"/>
      <c r="BA35" s="95"/>
      <c r="BB35" s="95"/>
      <c r="BC35" s="95"/>
      <c r="BD35" s="95"/>
      <c r="BE35" s="95"/>
      <c r="BF35" s="95"/>
      <c r="BG35" s="111"/>
      <c r="BH35" s="104"/>
      <c r="BI35" s="105"/>
      <c r="BJ35" s="105"/>
      <c r="BK35" s="105"/>
      <c r="BL35" s="105"/>
      <c r="BM35" s="105"/>
      <c r="BN35" s="105"/>
      <c r="BO35" s="105"/>
      <c r="BP35" s="105"/>
      <c r="BQ35" s="105"/>
      <c r="BR35" s="106"/>
    </row>
    <row r="36" spans="3:70" ht="13.5" customHeight="1">
      <c r="C36" s="100" t="s">
        <v>33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2"/>
      <c r="AU36" s="82"/>
      <c r="AV36" s="83"/>
      <c r="AW36" s="83"/>
      <c r="AX36" s="84"/>
      <c r="AY36" s="112"/>
      <c r="AZ36" s="113"/>
      <c r="BA36" s="113"/>
      <c r="BB36" s="113"/>
      <c r="BC36" s="113"/>
      <c r="BD36" s="113"/>
      <c r="BE36" s="113"/>
      <c r="BF36" s="113"/>
      <c r="BG36" s="114"/>
      <c r="BH36" s="107"/>
      <c r="BI36" s="108"/>
      <c r="BJ36" s="108"/>
      <c r="BK36" s="108"/>
      <c r="BL36" s="108"/>
      <c r="BM36" s="108"/>
      <c r="BN36" s="108"/>
      <c r="BO36" s="108"/>
      <c r="BP36" s="108"/>
      <c r="BQ36" s="108"/>
      <c r="BR36" s="109"/>
    </row>
    <row r="37" spans="3:70" ht="13.5" customHeight="1">
      <c r="C37" s="77" t="s">
        <v>32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52">
        <v>2295</v>
      </c>
      <c r="AV37" s="52"/>
      <c r="AW37" s="52"/>
      <c r="AX37" s="52"/>
      <c r="AY37" s="35" t="s">
        <v>31</v>
      </c>
      <c r="AZ37" s="95">
        <f>IF((AY26-AZ28+AY29+AY30+AY31-AZ32-AZ33-AZ34)&lt;0,-AY26+AZ28-AY29-AY30-AY31+AZ32+AZ33+AZ34,0)</f>
        <v>890.30000000000155</v>
      </c>
      <c r="BA37" s="95"/>
      <c r="BB37" s="95"/>
      <c r="BC37" s="95"/>
      <c r="BD37" s="95"/>
      <c r="BE37" s="95"/>
      <c r="BF37" s="95"/>
      <c r="BG37" s="36" t="s">
        <v>30</v>
      </c>
      <c r="BH37" s="34" t="s">
        <v>31</v>
      </c>
      <c r="BI37" s="92">
        <v>5259.2</v>
      </c>
      <c r="BJ37" s="92"/>
      <c r="BK37" s="92"/>
      <c r="BL37" s="92"/>
      <c r="BM37" s="92"/>
      <c r="BN37" s="92"/>
      <c r="BO37" s="92"/>
      <c r="BP37" s="92"/>
      <c r="BQ37" s="92"/>
      <c r="BR37" s="45" t="s">
        <v>30</v>
      </c>
    </row>
    <row r="38" spans="3:70" ht="13.5" customHeight="1">
      <c r="C38" s="94" t="s">
        <v>36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64">
        <v>2300</v>
      </c>
      <c r="AV38" s="64"/>
      <c r="AW38" s="64"/>
      <c r="AX38" s="138"/>
      <c r="AY38" s="37"/>
      <c r="AZ38" s="93"/>
      <c r="BA38" s="93"/>
      <c r="BB38" s="93"/>
      <c r="BC38" s="93"/>
      <c r="BD38" s="93"/>
      <c r="BE38" s="93"/>
      <c r="BF38" s="93"/>
      <c r="BG38" s="38"/>
      <c r="BH38" s="43"/>
      <c r="BI38" s="93"/>
      <c r="BJ38" s="93"/>
      <c r="BK38" s="93"/>
      <c r="BL38" s="93"/>
      <c r="BM38" s="93"/>
      <c r="BN38" s="93"/>
      <c r="BO38" s="93"/>
      <c r="BP38" s="93"/>
      <c r="BQ38" s="93"/>
      <c r="BR38" s="44"/>
    </row>
    <row r="39" spans="3:70" ht="13.5" customHeight="1">
      <c r="C39" s="103" t="s">
        <v>35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64">
        <v>2305</v>
      </c>
      <c r="AV39" s="64"/>
      <c r="AW39" s="64"/>
      <c r="AX39" s="64"/>
      <c r="AY39" s="39"/>
      <c r="AZ39" s="93"/>
      <c r="BA39" s="93"/>
      <c r="BB39" s="93"/>
      <c r="BC39" s="93"/>
      <c r="BD39" s="93"/>
      <c r="BE39" s="93"/>
      <c r="BF39" s="93"/>
      <c r="BG39" s="39"/>
      <c r="BH39" s="43"/>
      <c r="BI39" s="93"/>
      <c r="BJ39" s="93"/>
      <c r="BK39" s="93"/>
      <c r="BL39" s="93"/>
      <c r="BM39" s="93"/>
      <c r="BN39" s="93"/>
      <c r="BO39" s="93"/>
      <c r="BP39" s="93"/>
      <c r="BQ39" s="93"/>
      <c r="BR39" s="44"/>
    </row>
    <row r="40" spans="3:70" ht="13.5" customHeight="1">
      <c r="C40" s="97" t="s">
        <v>34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9"/>
      <c r="AU40" s="115">
        <v>2350</v>
      </c>
      <c r="AV40" s="116"/>
      <c r="AW40" s="116"/>
      <c r="AX40" s="117"/>
      <c r="AY40" s="85"/>
      <c r="AZ40" s="86"/>
      <c r="BA40" s="86"/>
      <c r="BB40" s="86"/>
      <c r="BC40" s="86"/>
      <c r="BD40" s="86"/>
      <c r="BE40" s="86"/>
      <c r="BF40" s="86"/>
      <c r="BG40" s="87"/>
      <c r="BH40" s="104"/>
      <c r="BI40" s="105"/>
      <c r="BJ40" s="105"/>
      <c r="BK40" s="105"/>
      <c r="BL40" s="105"/>
      <c r="BM40" s="105"/>
      <c r="BN40" s="105"/>
      <c r="BO40" s="105"/>
      <c r="BP40" s="105"/>
      <c r="BQ40" s="105"/>
      <c r="BR40" s="106"/>
    </row>
    <row r="41" spans="3:70" ht="13.5" customHeight="1">
      <c r="C41" s="100" t="s">
        <v>33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2"/>
      <c r="AU41" s="118"/>
      <c r="AV41" s="119"/>
      <c r="AW41" s="119"/>
      <c r="AX41" s="120"/>
      <c r="AY41" s="88"/>
      <c r="AZ41" s="89"/>
      <c r="BA41" s="89"/>
      <c r="BB41" s="89"/>
      <c r="BC41" s="89"/>
      <c r="BD41" s="89"/>
      <c r="BE41" s="89"/>
      <c r="BF41" s="89"/>
      <c r="BG41" s="90"/>
      <c r="BH41" s="107"/>
      <c r="BI41" s="108"/>
      <c r="BJ41" s="108"/>
      <c r="BK41" s="108"/>
      <c r="BL41" s="108"/>
      <c r="BM41" s="108"/>
      <c r="BN41" s="108"/>
      <c r="BO41" s="108"/>
      <c r="BP41" s="108"/>
      <c r="BQ41" s="108"/>
      <c r="BR41" s="109"/>
    </row>
    <row r="42" spans="3:70" ht="13.5" customHeight="1">
      <c r="C42" s="77" t="s">
        <v>32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52">
        <v>2355</v>
      </c>
      <c r="AV42" s="52"/>
      <c r="AW42" s="52"/>
      <c r="AX42" s="52"/>
      <c r="AY42" s="32" t="s">
        <v>31</v>
      </c>
      <c r="AZ42" s="91">
        <f>IF((AY35-AZ37+AZ38+AZ39)&lt;0,ABS(AY35-AZ37+AZ38+AZ39),0)</f>
        <v>890.30000000000155</v>
      </c>
      <c r="BA42" s="91"/>
      <c r="BB42" s="91"/>
      <c r="BC42" s="91"/>
      <c r="BD42" s="91"/>
      <c r="BE42" s="91"/>
      <c r="BF42" s="91"/>
      <c r="BG42" s="33" t="s">
        <v>30</v>
      </c>
      <c r="BH42" s="34" t="s">
        <v>31</v>
      </c>
      <c r="BI42" s="92">
        <v>5259.2</v>
      </c>
      <c r="BJ42" s="92"/>
      <c r="BK42" s="92"/>
      <c r="BL42" s="92"/>
      <c r="BM42" s="92"/>
      <c r="BN42" s="92"/>
      <c r="BO42" s="92"/>
      <c r="BP42" s="92"/>
      <c r="BQ42" s="92"/>
      <c r="BR42" s="45" t="s">
        <v>30</v>
      </c>
    </row>
    <row r="56" spans="3:70">
      <c r="C56" s="61" t="s">
        <v>29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</row>
    <row r="58" spans="3:70" ht="51" customHeight="1">
      <c r="C58" s="65" t="s">
        <v>28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 t="s">
        <v>9</v>
      </c>
      <c r="AV58" s="65"/>
      <c r="AW58" s="65"/>
      <c r="AX58" s="65"/>
      <c r="AY58" s="62" t="s">
        <v>8</v>
      </c>
      <c r="AZ58" s="62"/>
      <c r="BA58" s="62"/>
      <c r="BB58" s="62"/>
      <c r="BC58" s="62"/>
      <c r="BD58" s="62"/>
      <c r="BE58" s="62"/>
      <c r="BF58" s="62"/>
      <c r="BG58" s="62"/>
      <c r="BH58" s="62" t="s">
        <v>7</v>
      </c>
      <c r="BI58" s="62"/>
      <c r="BJ58" s="62"/>
      <c r="BK58" s="62"/>
      <c r="BL58" s="62"/>
      <c r="BM58" s="62"/>
      <c r="BN58" s="62"/>
      <c r="BO58" s="62"/>
      <c r="BP58" s="62"/>
      <c r="BQ58" s="62"/>
      <c r="BR58" s="62"/>
    </row>
    <row r="59" spans="3:70" ht="13.5" customHeight="1">
      <c r="C59" s="65">
        <v>1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>
        <v>2</v>
      </c>
      <c r="AV59" s="65"/>
      <c r="AW59" s="65"/>
      <c r="AX59" s="65"/>
      <c r="AY59" s="62">
        <v>3</v>
      </c>
      <c r="AZ59" s="62"/>
      <c r="BA59" s="62"/>
      <c r="BB59" s="62"/>
      <c r="BC59" s="62"/>
      <c r="BD59" s="62"/>
      <c r="BE59" s="62"/>
      <c r="BF59" s="62"/>
      <c r="BG59" s="62"/>
      <c r="BH59" s="62">
        <v>4</v>
      </c>
      <c r="BI59" s="62"/>
      <c r="BJ59" s="62"/>
      <c r="BK59" s="62"/>
      <c r="BL59" s="62"/>
      <c r="BM59" s="62"/>
      <c r="BN59" s="62"/>
      <c r="BO59" s="62"/>
      <c r="BP59" s="62"/>
      <c r="BQ59" s="62"/>
      <c r="BR59" s="62"/>
    </row>
    <row r="60" spans="3:70" ht="13.5" customHeight="1">
      <c r="C60" s="50" t="s">
        <v>27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2">
        <v>2400</v>
      </c>
      <c r="AV60" s="52"/>
      <c r="AW60" s="52"/>
      <c r="AX60" s="52"/>
      <c r="AY60" s="40"/>
      <c r="AZ60" s="123"/>
      <c r="BA60" s="123"/>
      <c r="BB60" s="123"/>
      <c r="BC60" s="123"/>
      <c r="BD60" s="123"/>
      <c r="BE60" s="123"/>
      <c r="BF60" s="123"/>
      <c r="BG60" s="41"/>
      <c r="BH60" s="42"/>
      <c r="BI60" s="123"/>
      <c r="BJ60" s="123"/>
      <c r="BK60" s="123"/>
      <c r="BL60" s="123"/>
      <c r="BM60" s="123"/>
      <c r="BN60" s="123"/>
      <c r="BO60" s="123"/>
      <c r="BP60" s="123"/>
      <c r="BQ60" s="123"/>
      <c r="BR60" s="46"/>
    </row>
    <row r="61" spans="3:70" ht="13.5" customHeight="1">
      <c r="C61" s="50" t="s">
        <v>26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2">
        <v>2405</v>
      </c>
      <c r="AV61" s="52"/>
      <c r="AW61" s="52"/>
      <c r="AX61" s="52"/>
      <c r="AY61" s="40"/>
      <c r="AZ61" s="123"/>
      <c r="BA61" s="123"/>
      <c r="BB61" s="123"/>
      <c r="BC61" s="123"/>
      <c r="BD61" s="123"/>
      <c r="BE61" s="123"/>
      <c r="BF61" s="123"/>
      <c r="BG61" s="41"/>
      <c r="BH61" s="42"/>
      <c r="BI61" s="123"/>
      <c r="BJ61" s="123"/>
      <c r="BK61" s="123"/>
      <c r="BL61" s="123"/>
      <c r="BM61" s="123"/>
      <c r="BN61" s="123"/>
      <c r="BO61" s="123"/>
      <c r="BP61" s="123"/>
      <c r="BQ61" s="123"/>
      <c r="BR61" s="46"/>
    </row>
    <row r="62" spans="3:70" ht="13.5" customHeight="1">
      <c r="C62" s="50" t="s">
        <v>25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64">
        <v>2410</v>
      </c>
      <c r="AV62" s="64"/>
      <c r="AW62" s="64"/>
      <c r="AX62" s="64"/>
      <c r="AY62" s="40"/>
      <c r="AZ62" s="123"/>
      <c r="BA62" s="123"/>
      <c r="BB62" s="123"/>
      <c r="BC62" s="123"/>
      <c r="BD62" s="123"/>
      <c r="BE62" s="123"/>
      <c r="BF62" s="123"/>
      <c r="BG62" s="41"/>
      <c r="BH62" s="42"/>
      <c r="BI62" s="123"/>
      <c r="BJ62" s="123"/>
      <c r="BK62" s="123"/>
      <c r="BL62" s="123"/>
      <c r="BM62" s="123"/>
      <c r="BN62" s="123"/>
      <c r="BO62" s="123"/>
      <c r="BP62" s="123"/>
      <c r="BQ62" s="123"/>
      <c r="BR62" s="46"/>
    </row>
    <row r="63" spans="3:70" ht="13.5" customHeight="1">
      <c r="C63" s="50" t="s">
        <v>24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2">
        <v>2415</v>
      </c>
      <c r="AV63" s="52"/>
      <c r="AW63" s="52"/>
      <c r="AX63" s="52"/>
      <c r="AY63" s="40"/>
      <c r="AZ63" s="123"/>
      <c r="BA63" s="123"/>
      <c r="BB63" s="123"/>
      <c r="BC63" s="123"/>
      <c r="BD63" s="123"/>
      <c r="BE63" s="123"/>
      <c r="BF63" s="123"/>
      <c r="BG63" s="41"/>
      <c r="BH63" s="42"/>
      <c r="BI63" s="123"/>
      <c r="BJ63" s="123"/>
      <c r="BK63" s="123"/>
      <c r="BL63" s="123"/>
      <c r="BM63" s="123"/>
      <c r="BN63" s="123"/>
      <c r="BO63" s="123"/>
      <c r="BP63" s="123"/>
      <c r="BQ63" s="123"/>
      <c r="BR63" s="46"/>
    </row>
    <row r="64" spans="3:70" ht="13.5" customHeight="1">
      <c r="C64" s="50" t="s">
        <v>23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2">
        <v>2445</v>
      </c>
      <c r="AV64" s="52"/>
      <c r="AW64" s="52"/>
      <c r="AX64" s="52"/>
      <c r="AY64" s="40"/>
      <c r="AZ64" s="123"/>
      <c r="BA64" s="123"/>
      <c r="BB64" s="123"/>
      <c r="BC64" s="123"/>
      <c r="BD64" s="123"/>
      <c r="BE64" s="123"/>
      <c r="BF64" s="123"/>
      <c r="BG64" s="41"/>
      <c r="BH64" s="42"/>
      <c r="BI64" s="123"/>
      <c r="BJ64" s="123"/>
      <c r="BK64" s="123"/>
      <c r="BL64" s="123"/>
      <c r="BM64" s="123"/>
      <c r="BN64" s="123"/>
      <c r="BO64" s="123"/>
      <c r="BP64" s="123"/>
      <c r="BQ64" s="123"/>
      <c r="BR64" s="46"/>
    </row>
    <row r="65" spans="3:70" ht="13.5" customHeight="1">
      <c r="C65" s="51" t="s">
        <v>22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60">
        <v>2450</v>
      </c>
      <c r="AV65" s="60"/>
      <c r="AW65" s="60"/>
      <c r="AX65" s="60"/>
      <c r="AY65" s="40"/>
      <c r="AZ65" s="123">
        <f>SUM(AZ60:BF64)</f>
        <v>0</v>
      </c>
      <c r="BA65" s="123"/>
      <c r="BB65" s="123"/>
      <c r="BC65" s="123"/>
      <c r="BD65" s="123"/>
      <c r="BE65" s="123"/>
      <c r="BF65" s="123"/>
      <c r="BG65" s="41"/>
      <c r="BH65" s="42"/>
      <c r="BI65" s="123">
        <f>SUM(BH60:BR64)</f>
        <v>0</v>
      </c>
      <c r="BJ65" s="123"/>
      <c r="BK65" s="123"/>
      <c r="BL65" s="123"/>
      <c r="BM65" s="123"/>
      <c r="BN65" s="123"/>
      <c r="BO65" s="123"/>
      <c r="BP65" s="123"/>
      <c r="BQ65" s="123"/>
      <c r="BR65" s="46"/>
    </row>
    <row r="66" spans="3:70" ht="13.5" customHeight="1">
      <c r="C66" s="50" t="s">
        <v>21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2">
        <v>2455</v>
      </c>
      <c r="AV66" s="52"/>
      <c r="AW66" s="52"/>
      <c r="AX66" s="52"/>
      <c r="AY66" s="40"/>
      <c r="AZ66" s="123"/>
      <c r="BA66" s="123"/>
      <c r="BB66" s="123"/>
      <c r="BC66" s="123"/>
      <c r="BD66" s="123"/>
      <c r="BE66" s="123"/>
      <c r="BF66" s="123"/>
      <c r="BG66" s="41"/>
      <c r="BH66" s="42"/>
      <c r="BI66" s="123"/>
      <c r="BJ66" s="123"/>
      <c r="BK66" s="123"/>
      <c r="BL66" s="123"/>
      <c r="BM66" s="123"/>
      <c r="BN66" s="123"/>
      <c r="BO66" s="123"/>
      <c r="BP66" s="123"/>
      <c r="BQ66" s="123"/>
      <c r="BR66" s="46"/>
    </row>
    <row r="67" spans="3:70" ht="13.5" customHeight="1">
      <c r="C67" s="51" t="s">
        <v>20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60">
        <v>2460</v>
      </c>
      <c r="AV67" s="60"/>
      <c r="AW67" s="60"/>
      <c r="AX67" s="60"/>
      <c r="AY67" s="40"/>
      <c r="AZ67" s="123">
        <f>AZ65+AZ66</f>
        <v>0</v>
      </c>
      <c r="BA67" s="123"/>
      <c r="BB67" s="123"/>
      <c r="BC67" s="123"/>
      <c r="BD67" s="123"/>
      <c r="BE67" s="123"/>
      <c r="BF67" s="123"/>
      <c r="BG67" s="41"/>
      <c r="BH67" s="42"/>
      <c r="BI67" s="123">
        <f>BI65+BI66</f>
        <v>0</v>
      </c>
      <c r="BJ67" s="123"/>
      <c r="BK67" s="123"/>
      <c r="BL67" s="123"/>
      <c r="BM67" s="123"/>
      <c r="BN67" s="123"/>
      <c r="BO67" s="123"/>
      <c r="BP67" s="123"/>
      <c r="BQ67" s="123"/>
      <c r="BR67" s="46"/>
    </row>
    <row r="68" spans="3:70" ht="13.5" customHeight="1">
      <c r="C68" s="51" t="s">
        <v>19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60">
        <v>2465</v>
      </c>
      <c r="AV68" s="60"/>
      <c r="AW68" s="60"/>
      <c r="AX68" s="60"/>
      <c r="AY68" s="40" t="s">
        <v>31</v>
      </c>
      <c r="AZ68" s="123">
        <v>890.3</v>
      </c>
      <c r="BA68" s="123"/>
      <c r="BB68" s="123"/>
      <c r="BC68" s="123"/>
      <c r="BD68" s="123"/>
      <c r="BE68" s="123"/>
      <c r="BF68" s="123"/>
      <c r="BG68" s="41"/>
      <c r="BH68" s="42" t="s">
        <v>66</v>
      </c>
      <c r="BI68" s="123">
        <v>5259.2</v>
      </c>
      <c r="BJ68" s="123"/>
      <c r="BK68" s="123"/>
      <c r="BL68" s="123"/>
      <c r="BM68" s="123"/>
      <c r="BN68" s="123"/>
      <c r="BO68" s="123"/>
      <c r="BP68" s="123"/>
      <c r="BQ68" s="123"/>
      <c r="BR68" s="46"/>
    </row>
    <row r="70" spans="3:70">
      <c r="C70" s="61" t="s">
        <v>18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</row>
    <row r="72" spans="3:70" ht="51.75" customHeight="1">
      <c r="C72" s="65" t="s">
        <v>10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 t="s">
        <v>9</v>
      </c>
      <c r="AV72" s="65"/>
      <c r="AW72" s="65"/>
      <c r="AX72" s="65"/>
      <c r="AY72" s="121" t="s">
        <v>8</v>
      </c>
      <c r="AZ72" s="121"/>
      <c r="BA72" s="121"/>
      <c r="BB72" s="121"/>
      <c r="BC72" s="121"/>
      <c r="BD72" s="121"/>
      <c r="BE72" s="121"/>
      <c r="BF72" s="121"/>
      <c r="BG72" s="121"/>
      <c r="BH72" s="121" t="s">
        <v>7</v>
      </c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</row>
    <row r="73" spans="3:70" ht="13.5" customHeight="1">
      <c r="C73" s="65">
        <v>1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>
        <v>2</v>
      </c>
      <c r="AV73" s="65"/>
      <c r="AW73" s="65"/>
      <c r="AX73" s="65"/>
      <c r="AY73" s="121">
        <v>3</v>
      </c>
      <c r="AZ73" s="121"/>
      <c r="BA73" s="121"/>
      <c r="BB73" s="121"/>
      <c r="BC73" s="121"/>
      <c r="BD73" s="121"/>
      <c r="BE73" s="121"/>
      <c r="BF73" s="121"/>
      <c r="BG73" s="121"/>
      <c r="BH73" s="121">
        <v>4</v>
      </c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</row>
    <row r="74" spans="3:70" ht="13.5" customHeight="1">
      <c r="C74" s="50" t="s">
        <v>17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65">
        <v>2500</v>
      </c>
      <c r="AV74" s="65"/>
      <c r="AW74" s="65"/>
      <c r="AX74" s="65"/>
      <c r="AY74" s="63">
        <v>39666.5</v>
      </c>
      <c r="AZ74" s="63"/>
      <c r="BA74" s="63"/>
      <c r="BB74" s="63"/>
      <c r="BC74" s="63"/>
      <c r="BD74" s="63"/>
      <c r="BE74" s="63"/>
      <c r="BF74" s="63"/>
      <c r="BG74" s="63"/>
      <c r="BH74" s="122">
        <v>26946.2</v>
      </c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</row>
    <row r="75" spans="3:70" ht="13.5" customHeight="1">
      <c r="C75" s="50" t="s">
        <v>16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65">
        <v>2505</v>
      </c>
      <c r="AV75" s="65"/>
      <c r="AW75" s="65"/>
      <c r="AX75" s="65"/>
      <c r="AY75" s="63">
        <v>18217.400000000001</v>
      </c>
      <c r="AZ75" s="63"/>
      <c r="BA75" s="63"/>
      <c r="BB75" s="63"/>
      <c r="BC75" s="63"/>
      <c r="BD75" s="63"/>
      <c r="BE75" s="63"/>
      <c r="BF75" s="63"/>
      <c r="BG75" s="63"/>
      <c r="BH75" s="122">
        <v>17934</v>
      </c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</row>
    <row r="76" spans="3:70" ht="13.5" customHeight="1">
      <c r="C76" s="50" t="s">
        <v>15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65">
        <v>2510</v>
      </c>
      <c r="AV76" s="65"/>
      <c r="AW76" s="65"/>
      <c r="AX76" s="65"/>
      <c r="AY76" s="63">
        <v>3878</v>
      </c>
      <c r="AZ76" s="63"/>
      <c r="BA76" s="63"/>
      <c r="BB76" s="63"/>
      <c r="BC76" s="63"/>
      <c r="BD76" s="63"/>
      <c r="BE76" s="63"/>
      <c r="BF76" s="63"/>
      <c r="BG76" s="63"/>
      <c r="BH76" s="122">
        <v>3857.4</v>
      </c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</row>
    <row r="77" spans="3:70" ht="13.5" customHeight="1">
      <c r="C77" s="50" t="s">
        <v>14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65">
        <v>2515</v>
      </c>
      <c r="AV77" s="65"/>
      <c r="AW77" s="65"/>
      <c r="AX77" s="65"/>
      <c r="AY77" s="63">
        <v>1388.3</v>
      </c>
      <c r="AZ77" s="63"/>
      <c r="BA77" s="63"/>
      <c r="BB77" s="63"/>
      <c r="BC77" s="63"/>
      <c r="BD77" s="63"/>
      <c r="BE77" s="63"/>
      <c r="BF77" s="63"/>
      <c r="BG77" s="63"/>
      <c r="BH77" s="122">
        <v>1555.7</v>
      </c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</row>
    <row r="78" spans="3:70" ht="13.5" customHeight="1">
      <c r="C78" s="50" t="s">
        <v>13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65">
        <v>2520</v>
      </c>
      <c r="AV78" s="65"/>
      <c r="AW78" s="65"/>
      <c r="AX78" s="65"/>
      <c r="AY78" s="63">
        <v>2939.7</v>
      </c>
      <c r="AZ78" s="63"/>
      <c r="BA78" s="63"/>
      <c r="BB78" s="63"/>
      <c r="BC78" s="63"/>
      <c r="BD78" s="63"/>
      <c r="BE78" s="63"/>
      <c r="BF78" s="63"/>
      <c r="BG78" s="63"/>
      <c r="BH78" s="122">
        <v>2735.3</v>
      </c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</row>
    <row r="79" spans="3:70" ht="13.5" customHeight="1">
      <c r="C79" s="51" t="s">
        <v>12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124">
        <v>2550</v>
      </c>
      <c r="AV79" s="124"/>
      <c r="AW79" s="124"/>
      <c r="AX79" s="124"/>
      <c r="AY79" s="127">
        <f>SUM(AY74:BG78)</f>
        <v>66089.900000000009</v>
      </c>
      <c r="AZ79" s="93"/>
      <c r="BA79" s="93"/>
      <c r="BB79" s="93"/>
      <c r="BC79" s="93"/>
      <c r="BD79" s="93"/>
      <c r="BE79" s="93"/>
      <c r="BF79" s="93"/>
      <c r="BG79" s="128"/>
      <c r="BH79" s="125">
        <f>SUM(BH74:BR78)</f>
        <v>53028.6</v>
      </c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</row>
    <row r="81" spans="3:70">
      <c r="C81" s="61" t="s">
        <v>11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</row>
    <row r="83" spans="3:70" ht="53.25" customHeight="1">
      <c r="C83" s="64" t="s">
        <v>10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 t="s">
        <v>9</v>
      </c>
      <c r="AV83" s="64"/>
      <c r="AW83" s="64"/>
      <c r="AX83" s="64"/>
      <c r="AY83" s="121" t="s">
        <v>8</v>
      </c>
      <c r="AZ83" s="121"/>
      <c r="BA83" s="121"/>
      <c r="BB83" s="121"/>
      <c r="BC83" s="121"/>
      <c r="BD83" s="121"/>
      <c r="BE83" s="121"/>
      <c r="BF83" s="121"/>
      <c r="BG83" s="121"/>
      <c r="BH83" s="121" t="s">
        <v>7</v>
      </c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</row>
    <row r="84" spans="3:70" ht="13.5" customHeight="1">
      <c r="C84" s="64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>
        <v>2</v>
      </c>
      <c r="AV84" s="64"/>
      <c r="AW84" s="64"/>
      <c r="AX84" s="64"/>
      <c r="AY84" s="121">
        <v>3</v>
      </c>
      <c r="AZ84" s="121"/>
      <c r="BA84" s="121"/>
      <c r="BB84" s="121"/>
      <c r="BC84" s="121"/>
      <c r="BD84" s="121"/>
      <c r="BE84" s="121"/>
      <c r="BF84" s="121"/>
      <c r="BG84" s="121"/>
      <c r="BH84" s="121">
        <v>4</v>
      </c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</row>
    <row r="85" spans="3:70" ht="13.5" customHeight="1">
      <c r="C85" s="126" t="s">
        <v>6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64">
        <v>2600</v>
      </c>
      <c r="AV85" s="64"/>
      <c r="AW85" s="64"/>
      <c r="AX85" s="64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</row>
    <row r="86" spans="3:70" ht="13.5" customHeight="1">
      <c r="C86" s="126" t="s">
        <v>5</v>
      </c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64">
        <v>2605</v>
      </c>
      <c r="AV86" s="64"/>
      <c r="AW86" s="64"/>
      <c r="AX86" s="64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</row>
    <row r="87" spans="3:70" ht="13.5" customHeight="1">
      <c r="C87" s="126" t="s">
        <v>4</v>
      </c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64">
        <v>2610</v>
      </c>
      <c r="AV87" s="64"/>
      <c r="AW87" s="64"/>
      <c r="AX87" s="64"/>
      <c r="AY87" s="42"/>
      <c r="AZ87" s="123"/>
      <c r="BA87" s="123"/>
      <c r="BB87" s="123"/>
      <c r="BC87" s="123"/>
      <c r="BD87" s="123"/>
      <c r="BE87" s="123"/>
      <c r="BF87" s="123"/>
      <c r="BG87" s="41"/>
      <c r="BH87" s="42"/>
      <c r="BI87" s="123"/>
      <c r="BJ87" s="123"/>
      <c r="BK87" s="123"/>
      <c r="BL87" s="123"/>
      <c r="BM87" s="123"/>
      <c r="BN87" s="123"/>
      <c r="BO87" s="123"/>
      <c r="BP87" s="123"/>
      <c r="BQ87" s="123"/>
      <c r="BR87" s="41"/>
    </row>
    <row r="88" spans="3:70" ht="13.5" customHeight="1">
      <c r="C88" s="126" t="s">
        <v>3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64">
        <v>2615</v>
      </c>
      <c r="AV88" s="64"/>
      <c r="AW88" s="64"/>
      <c r="AX88" s="64"/>
      <c r="AY88" s="42"/>
      <c r="AZ88" s="123"/>
      <c r="BA88" s="123"/>
      <c r="BB88" s="123"/>
      <c r="BC88" s="123"/>
      <c r="BD88" s="123"/>
      <c r="BE88" s="123"/>
      <c r="BF88" s="123"/>
      <c r="BG88" s="41"/>
      <c r="BH88" s="42"/>
      <c r="BI88" s="123"/>
      <c r="BJ88" s="123"/>
      <c r="BK88" s="123"/>
      <c r="BL88" s="123"/>
      <c r="BM88" s="123"/>
      <c r="BN88" s="123"/>
      <c r="BO88" s="123"/>
      <c r="BP88" s="123"/>
      <c r="BQ88" s="123"/>
      <c r="BR88" s="41"/>
    </row>
    <row r="89" spans="3:70" ht="13.5" customHeight="1">
      <c r="C89" s="126" t="s">
        <v>2</v>
      </c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64">
        <v>2650</v>
      </c>
      <c r="AV89" s="64"/>
      <c r="AW89" s="64"/>
      <c r="AX89" s="64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</row>
    <row r="91" spans="3:70" ht="13.5" customHeight="1">
      <c r="C91" s="129" t="s">
        <v>1</v>
      </c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Z91" s="1" t="s">
        <v>65</v>
      </c>
    </row>
    <row r="92" spans="3:70" ht="9.75" customHeight="1">
      <c r="C92" s="2"/>
    </row>
    <row r="93" spans="3:70" ht="13.5" customHeight="1">
      <c r="C93" s="130" t="s">
        <v>0</v>
      </c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Z93" s="1" t="s">
        <v>67</v>
      </c>
    </row>
  </sheetData>
  <mergeCells count="232">
    <mergeCell ref="CA1:CD4"/>
    <mergeCell ref="CA5:CD9"/>
    <mergeCell ref="CA10:CD11"/>
    <mergeCell ref="Y9:AA9"/>
    <mergeCell ref="AB9:AD9"/>
    <mergeCell ref="BI28:BQ28"/>
    <mergeCell ref="AZ32:BF32"/>
    <mergeCell ref="AZ60:BF60"/>
    <mergeCell ref="AZ61:BF61"/>
    <mergeCell ref="BI60:BQ60"/>
    <mergeCell ref="BI61:BQ61"/>
    <mergeCell ref="BH19:BR20"/>
    <mergeCell ref="AZ18:BF18"/>
    <mergeCell ref="BH31:BR31"/>
    <mergeCell ref="C56:BR56"/>
    <mergeCell ref="AU32:AX32"/>
    <mergeCell ref="AU33:AX33"/>
    <mergeCell ref="AU38:AX38"/>
    <mergeCell ref="AU15:AX15"/>
    <mergeCell ref="AU16:AX16"/>
    <mergeCell ref="AU17:AX17"/>
    <mergeCell ref="AU18:AX18"/>
    <mergeCell ref="AU21:AX21"/>
    <mergeCell ref="AZ33:BF33"/>
    <mergeCell ref="B9:X9"/>
    <mergeCell ref="AE9:AG9"/>
    <mergeCell ref="AH9:AJ9"/>
    <mergeCell ref="AU19:AX20"/>
    <mergeCell ref="AY19:BG20"/>
    <mergeCell ref="C20:AT20"/>
    <mergeCell ref="C21:AT21"/>
    <mergeCell ref="BI67:BQ67"/>
    <mergeCell ref="AZ38:BF38"/>
    <mergeCell ref="BI64:BQ64"/>
    <mergeCell ref="BI65:BQ65"/>
    <mergeCell ref="BI66:BQ66"/>
    <mergeCell ref="BI62:BQ62"/>
    <mergeCell ref="AZ62:BF62"/>
    <mergeCell ref="AZ63:BF63"/>
    <mergeCell ref="AZ64:BF64"/>
    <mergeCell ref="AZ65:BF65"/>
    <mergeCell ref="AZ66:BF66"/>
    <mergeCell ref="AZ67:BF67"/>
    <mergeCell ref="BI25:BQ25"/>
    <mergeCell ref="AZ28:BF28"/>
    <mergeCell ref="C34:AT34"/>
    <mergeCell ref="C32:AT32"/>
    <mergeCell ref="BI32:BQ32"/>
    <mergeCell ref="C87:AT87"/>
    <mergeCell ref="C88:AT88"/>
    <mergeCell ref="C89:AT89"/>
    <mergeCell ref="C91:R91"/>
    <mergeCell ref="C93:R93"/>
    <mergeCell ref="BI18:BQ18"/>
    <mergeCell ref="AZ21:BF21"/>
    <mergeCell ref="BI21:BQ21"/>
    <mergeCell ref="AZ23:BF23"/>
    <mergeCell ref="BI23:BQ23"/>
    <mergeCell ref="AZ24:BF24"/>
    <mergeCell ref="BI24:BQ24"/>
    <mergeCell ref="AY22:BG22"/>
    <mergeCell ref="BH22:BR22"/>
    <mergeCell ref="AY31:BG31"/>
    <mergeCell ref="AY29:BG29"/>
    <mergeCell ref="AZ87:BF87"/>
    <mergeCell ref="BI87:BQ87"/>
    <mergeCell ref="BI68:BQ68"/>
    <mergeCell ref="AZ68:BF68"/>
    <mergeCell ref="BH89:BR89"/>
    <mergeCell ref="AY83:BG83"/>
    <mergeCell ref="AY84:BG84"/>
    <mergeCell ref="AY85:BG85"/>
    <mergeCell ref="AY89:BG89"/>
    <mergeCell ref="BI88:BQ88"/>
    <mergeCell ref="AU83:AX83"/>
    <mergeCell ref="AU84:AX84"/>
    <mergeCell ref="AU85:AX85"/>
    <mergeCell ref="AU86:AX86"/>
    <mergeCell ref="AU87:AX87"/>
    <mergeCell ref="AU88:AX88"/>
    <mergeCell ref="AU89:AX89"/>
    <mergeCell ref="AZ88:BF88"/>
    <mergeCell ref="C81:BR81"/>
    <mergeCell ref="BH83:BR83"/>
    <mergeCell ref="BH84:BR84"/>
    <mergeCell ref="BH85:BR85"/>
    <mergeCell ref="C83:AT83"/>
    <mergeCell ref="C84:AT84"/>
    <mergeCell ref="C85:AT85"/>
    <mergeCell ref="AY79:BG79"/>
    <mergeCell ref="BH86:BR86"/>
    <mergeCell ref="C86:AT86"/>
    <mergeCell ref="AY86:BG86"/>
    <mergeCell ref="BI63:BQ63"/>
    <mergeCell ref="BH77:BR77"/>
    <mergeCell ref="AU78:AX78"/>
    <mergeCell ref="AU79:AX79"/>
    <mergeCell ref="AY73:BG73"/>
    <mergeCell ref="AY74:BG74"/>
    <mergeCell ref="AY75:BG75"/>
    <mergeCell ref="AY76:BG76"/>
    <mergeCell ref="AY77:BG77"/>
    <mergeCell ref="AY78:BG78"/>
    <mergeCell ref="AU73:AX73"/>
    <mergeCell ref="AU74:AX74"/>
    <mergeCell ref="AU75:AX75"/>
    <mergeCell ref="AU76:AX76"/>
    <mergeCell ref="AU77:AX77"/>
    <mergeCell ref="BH78:BR78"/>
    <mergeCell ref="BH79:BR79"/>
    <mergeCell ref="BH76:BR76"/>
    <mergeCell ref="AU66:AX66"/>
    <mergeCell ref="C70:BR70"/>
    <mergeCell ref="AU67:AX67"/>
    <mergeCell ref="AU68:AX68"/>
    <mergeCell ref="C64:AT64"/>
    <mergeCell ref="C65:AT65"/>
    <mergeCell ref="C72:AT72"/>
    <mergeCell ref="C73:AT73"/>
    <mergeCell ref="C74:AT74"/>
    <mergeCell ref="C75:AT75"/>
    <mergeCell ref="BH26:BR27"/>
    <mergeCell ref="AU35:AX36"/>
    <mergeCell ref="AY35:BG36"/>
    <mergeCell ref="BH35:BR36"/>
    <mergeCell ref="AU40:AX41"/>
    <mergeCell ref="C27:AT27"/>
    <mergeCell ref="AY72:BG72"/>
    <mergeCell ref="AY40:BG41"/>
    <mergeCell ref="BH40:BR41"/>
    <mergeCell ref="BH73:BR73"/>
    <mergeCell ref="BH74:BR74"/>
    <mergeCell ref="BH75:BR75"/>
    <mergeCell ref="AY59:BG59"/>
    <mergeCell ref="C40:AT40"/>
    <mergeCell ref="BH72:BR72"/>
    <mergeCell ref="AU72:AX72"/>
    <mergeCell ref="C30:AT30"/>
    <mergeCell ref="C31:AT31"/>
    <mergeCell ref="C33:AT33"/>
    <mergeCell ref="C41:AT41"/>
    <mergeCell ref="C76:AT76"/>
    <mergeCell ref="C77:AT77"/>
    <mergeCell ref="C78:AT78"/>
    <mergeCell ref="C79:AT79"/>
    <mergeCell ref="C18:AT18"/>
    <mergeCell ref="C19:AT19"/>
    <mergeCell ref="AU39:AX39"/>
    <mergeCell ref="BH58:BR58"/>
    <mergeCell ref="C22:AT22"/>
    <mergeCell ref="C23:AT23"/>
    <mergeCell ref="C24:AT24"/>
    <mergeCell ref="C25:AT25"/>
    <mergeCell ref="C26:AT26"/>
    <mergeCell ref="AU58:AX58"/>
    <mergeCell ref="AU34:AX34"/>
    <mergeCell ref="AU37:AX37"/>
    <mergeCell ref="AU22:AX22"/>
    <mergeCell ref="C35:AT35"/>
    <mergeCell ref="C36:AT36"/>
    <mergeCell ref="C37:AT37"/>
    <mergeCell ref="C38:AT38"/>
    <mergeCell ref="C39:AT39"/>
    <mergeCell ref="C28:AT28"/>
    <mergeCell ref="C29:AT29"/>
    <mergeCell ref="C16:AT16"/>
    <mergeCell ref="C17:AT17"/>
    <mergeCell ref="AU23:AX23"/>
    <mergeCell ref="AU24:AX24"/>
    <mergeCell ref="AZ42:BF42"/>
    <mergeCell ref="AZ37:BF37"/>
    <mergeCell ref="AU25:AX25"/>
    <mergeCell ref="AZ39:BF39"/>
    <mergeCell ref="AY30:BG30"/>
    <mergeCell ref="BH30:BR30"/>
    <mergeCell ref="AU59:AX59"/>
    <mergeCell ref="C42:AT42"/>
    <mergeCell ref="C62:AT62"/>
    <mergeCell ref="C63:AT63"/>
    <mergeCell ref="AY58:BG58"/>
    <mergeCell ref="AY15:BG15"/>
    <mergeCell ref="AY16:BG16"/>
    <mergeCell ref="AY17:BG17"/>
    <mergeCell ref="AU31:AX31"/>
    <mergeCell ref="AU29:AX29"/>
    <mergeCell ref="AU30:AX30"/>
    <mergeCell ref="AU26:AX27"/>
    <mergeCell ref="AY26:BG27"/>
    <mergeCell ref="AZ25:BF25"/>
    <mergeCell ref="BI33:BQ33"/>
    <mergeCell ref="AZ34:BF34"/>
    <mergeCell ref="BI34:BQ34"/>
    <mergeCell ref="BI37:BQ37"/>
    <mergeCell ref="BI39:BQ39"/>
    <mergeCell ref="BI38:BQ38"/>
    <mergeCell ref="AU42:AX42"/>
    <mergeCell ref="BI42:BQ42"/>
    <mergeCell ref="C15:AT15"/>
    <mergeCell ref="BJ2:BR2"/>
    <mergeCell ref="BJ4:BR4"/>
    <mergeCell ref="C3:BI3"/>
    <mergeCell ref="BA4:BI4"/>
    <mergeCell ref="C4:K4"/>
    <mergeCell ref="L4:AX4"/>
    <mergeCell ref="BP3:BR3"/>
    <mergeCell ref="BM3:BO3"/>
    <mergeCell ref="L5:AX5"/>
    <mergeCell ref="BJ3:BL3"/>
    <mergeCell ref="C66:AT66"/>
    <mergeCell ref="C67:AT67"/>
    <mergeCell ref="C68:AT68"/>
    <mergeCell ref="AU64:AX64"/>
    <mergeCell ref="C7:BR7"/>
    <mergeCell ref="BJ11:BR11"/>
    <mergeCell ref="AP11:AW11"/>
    <mergeCell ref="AX11:BI11"/>
    <mergeCell ref="AU65:AX65"/>
    <mergeCell ref="C13:BS13"/>
    <mergeCell ref="BH15:BR15"/>
    <mergeCell ref="BH16:BR16"/>
    <mergeCell ref="BH17:BR17"/>
    <mergeCell ref="AU60:AX60"/>
    <mergeCell ref="AU61:AX61"/>
    <mergeCell ref="AU28:AX28"/>
    <mergeCell ref="C58:AT58"/>
    <mergeCell ref="C59:AT59"/>
    <mergeCell ref="C60:AT60"/>
    <mergeCell ref="C61:AT61"/>
    <mergeCell ref="AU62:AX62"/>
    <mergeCell ref="AU63:AX63"/>
    <mergeCell ref="BH59:BR59"/>
    <mergeCell ref="BH29:BR29"/>
  </mergeCells>
  <pageMargins left="0.39370078740157483" right="0.39370078740157483" top="0.39370078740157483" bottom="0.39370078740157483" header="0.11811023622047245" footer="0.11811023622047245"/>
  <pageSetup paperSize="9" orientation="portrait" blackAndWhite="1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0"/>
  <sheetViews>
    <sheetView showGridLines="0" showZeros="0" topLeftCell="A4" workbookViewId="0">
      <selection activeCell="AB8" sqref="AB8:AO8"/>
    </sheetView>
  </sheetViews>
  <sheetFormatPr defaultColWidth="1.5546875" defaultRowHeight="13.2"/>
  <cols>
    <col min="1" max="78" width="1.33203125" style="7" customWidth="1"/>
    <col min="79" max="82" width="9.44140625" style="7" customWidth="1"/>
    <col min="83" max="129" width="1.33203125" style="7" customWidth="1"/>
    <col min="130" max="16384" width="1.5546875" style="7"/>
  </cols>
  <sheetData>
    <row r="1" spans="1:82" ht="9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CA1" s="141"/>
      <c r="CB1" s="141"/>
      <c r="CC1" s="141"/>
      <c r="CD1" s="141"/>
    </row>
    <row r="2" spans="1:82" ht="13.5" customHeight="1">
      <c r="A2" s="8"/>
      <c r="B2" s="8"/>
      <c r="C2" s="26"/>
      <c r="D2" s="2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42" t="s">
        <v>62</v>
      </c>
      <c r="BK2" s="143"/>
      <c r="BL2" s="143"/>
      <c r="BM2" s="143"/>
      <c r="BN2" s="143"/>
      <c r="BO2" s="143"/>
      <c r="BP2" s="143"/>
      <c r="BQ2" s="143"/>
      <c r="BR2" s="144"/>
      <c r="BS2" s="8"/>
      <c r="CA2" s="141"/>
      <c r="CB2" s="141"/>
      <c r="CC2" s="141"/>
      <c r="CD2" s="141"/>
    </row>
    <row r="3" spans="1:82" ht="13.5" customHeight="1">
      <c r="A3" s="8"/>
      <c r="B3" s="8"/>
      <c r="C3" s="145" t="s">
        <v>61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6" t="str">
        <f>'Для розрахунку'!BJ3:BL3</f>
        <v>2020</v>
      </c>
      <c r="BK3" s="147"/>
      <c r="BL3" s="147"/>
      <c r="BM3" s="146" t="str">
        <f>'Для розрахунку'!BM3:BO3</f>
        <v>10</v>
      </c>
      <c r="BN3" s="147"/>
      <c r="BO3" s="147"/>
      <c r="BP3" s="148" t="s">
        <v>60</v>
      </c>
      <c r="BQ3" s="148"/>
      <c r="BR3" s="148"/>
      <c r="BS3" s="8"/>
      <c r="CA3" s="141"/>
      <c r="CB3" s="141"/>
      <c r="CC3" s="141"/>
      <c r="CD3" s="141"/>
    </row>
    <row r="4" spans="1:82" ht="13.5" customHeight="1">
      <c r="A4" s="8"/>
      <c r="B4" s="8"/>
      <c r="C4" s="149" t="s">
        <v>59</v>
      </c>
      <c r="D4" s="149"/>
      <c r="E4" s="149"/>
      <c r="F4" s="149"/>
      <c r="G4" s="149"/>
      <c r="H4" s="149"/>
      <c r="I4" s="149"/>
      <c r="J4" s="149"/>
      <c r="K4" s="149"/>
      <c r="L4" s="150" t="str">
        <f>'Для розрахунку'!L4:AX4</f>
        <v>ММКП "Мукачівводоканал"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8"/>
      <c r="AZ4" s="8"/>
      <c r="BA4" s="149" t="s">
        <v>58</v>
      </c>
      <c r="BB4" s="149"/>
      <c r="BC4" s="149"/>
      <c r="BD4" s="149"/>
      <c r="BE4" s="149"/>
      <c r="BF4" s="149"/>
      <c r="BG4" s="149"/>
      <c r="BH4" s="149"/>
      <c r="BI4" s="152"/>
      <c r="BJ4" s="153" t="str">
        <f>'Для розрахунку'!BJ4:BR4</f>
        <v>03344556</v>
      </c>
      <c r="BK4" s="154"/>
      <c r="BL4" s="154"/>
      <c r="BM4" s="154"/>
      <c r="BN4" s="154"/>
      <c r="BO4" s="154"/>
      <c r="BP4" s="154"/>
      <c r="BQ4" s="154"/>
      <c r="BR4" s="155"/>
      <c r="BS4" s="8"/>
      <c r="CA4" s="141"/>
      <c r="CB4" s="141"/>
      <c r="CC4" s="141"/>
      <c r="CD4" s="141"/>
    </row>
    <row r="5" spans="1:82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25"/>
      <c r="L5" s="156" t="s">
        <v>57</v>
      </c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CA5" s="157"/>
      <c r="CB5" s="157"/>
      <c r="CC5" s="157"/>
      <c r="CD5" s="157"/>
    </row>
    <row r="6" spans="1:8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CA6" s="157"/>
      <c r="CB6" s="157"/>
      <c r="CC6" s="157"/>
      <c r="CD6" s="157"/>
    </row>
    <row r="7" spans="1:82" ht="18" customHeight="1">
      <c r="A7" s="8"/>
      <c r="B7" s="8"/>
      <c r="C7" s="158" t="s">
        <v>56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8"/>
      <c r="CA7" s="157"/>
      <c r="CB7" s="157"/>
      <c r="CC7" s="157"/>
      <c r="CD7" s="157"/>
    </row>
    <row r="8" spans="1:82" ht="15.6">
      <c r="A8" s="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8" t="s">
        <v>55</v>
      </c>
      <c r="Z8" s="158"/>
      <c r="AA8" s="158"/>
      <c r="AB8" s="160">
        <f>'Для розрахунку'!AB9:AO9</f>
        <v>0</v>
      </c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58">
        <v>20</v>
      </c>
      <c r="AQ8" s="158"/>
      <c r="AR8" s="158"/>
      <c r="AS8" s="160" t="e">
        <f>'Для розрахунку'!AE9:AG9</f>
        <v>#VALUE!</v>
      </c>
      <c r="AT8" s="161"/>
      <c r="AU8" s="161"/>
      <c r="AV8" s="158" t="s">
        <v>54</v>
      </c>
      <c r="AW8" s="158"/>
      <c r="AX8" s="158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8"/>
      <c r="CA8" s="157"/>
      <c r="CB8" s="157"/>
      <c r="CC8" s="157"/>
      <c r="CD8" s="157"/>
    </row>
    <row r="9" spans="1:82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CA9" s="162"/>
      <c r="CB9" s="162"/>
      <c r="CC9" s="162"/>
      <c r="CD9" s="162"/>
    </row>
    <row r="10" spans="1:82" ht="1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63" t="s">
        <v>53</v>
      </c>
      <c r="AQ10" s="163"/>
      <c r="AR10" s="163"/>
      <c r="AS10" s="163"/>
      <c r="AT10" s="163"/>
      <c r="AU10" s="163"/>
      <c r="AV10" s="163"/>
      <c r="AW10" s="163"/>
      <c r="AX10" s="164" t="s">
        <v>52</v>
      </c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5"/>
      <c r="BJ10" s="142">
        <v>1801003</v>
      </c>
      <c r="BK10" s="143"/>
      <c r="BL10" s="143"/>
      <c r="BM10" s="143"/>
      <c r="BN10" s="143"/>
      <c r="BO10" s="143"/>
      <c r="BP10" s="143"/>
      <c r="BQ10" s="143"/>
      <c r="BR10" s="144"/>
      <c r="BS10" s="8"/>
      <c r="CA10" s="162"/>
      <c r="CB10" s="162"/>
      <c r="CC10" s="162"/>
      <c r="CD10" s="162"/>
    </row>
    <row r="11" spans="1:82" ht="16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</row>
    <row r="12" spans="1:82">
      <c r="A12" s="8"/>
      <c r="B12" s="8"/>
      <c r="C12" s="166" t="s">
        <v>51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</row>
    <row r="13" spans="1:8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82" ht="58.5" customHeight="1">
      <c r="A14" s="8"/>
      <c r="B14" s="8"/>
      <c r="C14" s="167" t="s">
        <v>28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 t="s">
        <v>9</v>
      </c>
      <c r="AV14" s="167"/>
      <c r="AW14" s="167"/>
      <c r="AX14" s="167"/>
      <c r="AY14" s="167" t="s">
        <v>8</v>
      </c>
      <c r="AZ14" s="167"/>
      <c r="BA14" s="167"/>
      <c r="BB14" s="167"/>
      <c r="BC14" s="167"/>
      <c r="BD14" s="167"/>
      <c r="BE14" s="167"/>
      <c r="BF14" s="167"/>
      <c r="BG14" s="167"/>
      <c r="BH14" s="167" t="s">
        <v>7</v>
      </c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8"/>
    </row>
    <row r="15" spans="1:82" ht="13.5" customHeight="1">
      <c r="A15" s="8"/>
      <c r="B15" s="8"/>
      <c r="C15" s="167">
        <v>1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>
        <v>2</v>
      </c>
      <c r="AV15" s="167"/>
      <c r="AW15" s="167"/>
      <c r="AX15" s="167"/>
      <c r="AY15" s="167">
        <v>3</v>
      </c>
      <c r="AZ15" s="167"/>
      <c r="BA15" s="167"/>
      <c r="BB15" s="167"/>
      <c r="BC15" s="167"/>
      <c r="BD15" s="167"/>
      <c r="BE15" s="167"/>
      <c r="BF15" s="167"/>
      <c r="BG15" s="167"/>
      <c r="BH15" s="167">
        <v>4</v>
      </c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8"/>
    </row>
    <row r="16" spans="1:82" ht="13.5" customHeight="1">
      <c r="A16" s="8"/>
      <c r="B16" s="8"/>
      <c r="C16" s="168" t="s">
        <v>50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7">
        <v>2000</v>
      </c>
      <c r="AV16" s="167"/>
      <c r="AW16" s="167"/>
      <c r="AX16" s="167"/>
      <c r="AY16" s="148">
        <f>IF('Для розрахунку'!AY17:BG17=0,"-",'Для розрахунку'!AY17:BG17)</f>
        <v>46345.5</v>
      </c>
      <c r="AZ16" s="148"/>
      <c r="BA16" s="148"/>
      <c r="BB16" s="148"/>
      <c r="BC16" s="148"/>
      <c r="BD16" s="148"/>
      <c r="BE16" s="148"/>
      <c r="BF16" s="148"/>
      <c r="BG16" s="148"/>
      <c r="BH16" s="169">
        <f>IF('Для розрахунку'!BH17:BR17=0,"-",'Для розрахунку'!BH17:BR17)</f>
        <v>31418</v>
      </c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8"/>
    </row>
    <row r="17" spans="1:71" ht="13.5" customHeight="1">
      <c r="A17" s="8"/>
      <c r="B17" s="8"/>
      <c r="C17" s="170" t="s">
        <v>49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1">
        <v>2050</v>
      </c>
      <c r="AV17" s="171"/>
      <c r="AW17" s="171"/>
      <c r="AX17" s="171"/>
      <c r="AY17" s="23" t="str">
        <f>'Для розрахунку'!AY18</f>
        <v>(</v>
      </c>
      <c r="AZ17" s="172">
        <f>IF('Для розрахунку'!AZ18:BF18=0,"-",'Для розрахунку'!AZ18:BF18)</f>
        <v>60557.5</v>
      </c>
      <c r="BA17" s="172"/>
      <c r="BB17" s="172"/>
      <c r="BC17" s="172"/>
      <c r="BD17" s="172"/>
      <c r="BE17" s="172"/>
      <c r="BF17" s="172"/>
      <c r="BG17" s="22" t="s">
        <v>30</v>
      </c>
      <c r="BH17" s="23" t="s">
        <v>31</v>
      </c>
      <c r="BI17" s="172">
        <f>IF('Для розрахунку'!BI18:BQ18=0,"-",'Для розрахунку'!BI18:BQ18)</f>
        <v>48938.7</v>
      </c>
      <c r="BJ17" s="172"/>
      <c r="BK17" s="172"/>
      <c r="BL17" s="172"/>
      <c r="BM17" s="172"/>
      <c r="BN17" s="172"/>
      <c r="BO17" s="172"/>
      <c r="BP17" s="172"/>
      <c r="BQ17" s="172"/>
      <c r="BR17" s="22" t="s">
        <v>30</v>
      </c>
      <c r="BS17" s="8"/>
    </row>
    <row r="18" spans="1:71" ht="13.5" customHeight="1">
      <c r="A18" s="8"/>
      <c r="B18" s="8"/>
      <c r="C18" s="173" t="s">
        <v>48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5">
        <v>2090</v>
      </c>
      <c r="AV18" s="175"/>
      <c r="AW18" s="175"/>
      <c r="AX18" s="175"/>
      <c r="AY18" s="176" t="e">
        <f>IF('Для розрахунку'!AY19:BG20&gt;0,'Для розрахунку'!AY19:BG20,"-")</f>
        <v>#VALUE!</v>
      </c>
      <c r="AZ18" s="176"/>
      <c r="BA18" s="176"/>
      <c r="BB18" s="176"/>
      <c r="BC18" s="176"/>
      <c r="BD18" s="176"/>
      <c r="BE18" s="176"/>
      <c r="BF18" s="176"/>
      <c r="BG18" s="176"/>
      <c r="BH18" s="177" t="e">
        <f>IF('Для розрахунку'!BH19:BR20&gt;0,'Для розрахунку'!BH19:BR20,"-")</f>
        <v>#VALUE!</v>
      </c>
      <c r="BI18" s="178"/>
      <c r="BJ18" s="178"/>
      <c r="BK18" s="178"/>
      <c r="BL18" s="178"/>
      <c r="BM18" s="178"/>
      <c r="BN18" s="178"/>
      <c r="BO18" s="178"/>
      <c r="BP18" s="178"/>
      <c r="BQ18" s="178"/>
      <c r="BR18" s="179"/>
      <c r="BS18" s="8"/>
    </row>
    <row r="19" spans="1:71" ht="13.5" customHeight="1">
      <c r="A19" s="8"/>
      <c r="B19" s="8"/>
      <c r="C19" s="183" t="s">
        <v>33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75"/>
      <c r="AV19" s="175"/>
      <c r="AW19" s="175"/>
      <c r="AX19" s="175"/>
      <c r="AY19" s="176"/>
      <c r="AZ19" s="176"/>
      <c r="BA19" s="176"/>
      <c r="BB19" s="176"/>
      <c r="BC19" s="176"/>
      <c r="BD19" s="176"/>
      <c r="BE19" s="176"/>
      <c r="BF19" s="176"/>
      <c r="BG19" s="176"/>
      <c r="BH19" s="180"/>
      <c r="BI19" s="181"/>
      <c r="BJ19" s="181"/>
      <c r="BK19" s="181"/>
      <c r="BL19" s="181"/>
      <c r="BM19" s="181"/>
      <c r="BN19" s="181"/>
      <c r="BO19" s="181"/>
      <c r="BP19" s="181"/>
      <c r="BQ19" s="181"/>
      <c r="BR19" s="182"/>
      <c r="BS19" s="8"/>
    </row>
    <row r="20" spans="1:71" ht="13.5" customHeight="1">
      <c r="A20" s="8"/>
      <c r="B20" s="8"/>
      <c r="C20" s="185" t="s">
        <v>32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6">
        <v>2095</v>
      </c>
      <c r="AV20" s="186"/>
      <c r="AW20" s="186"/>
      <c r="AX20" s="186"/>
      <c r="AY20" s="16" t="s">
        <v>31</v>
      </c>
      <c r="AZ20" s="187">
        <f>IF('Для розрахунку'!AZ21:BF21&gt;0,'Для розрахунку'!AZ21:BF21,"-")</f>
        <v>14212</v>
      </c>
      <c r="BA20" s="187"/>
      <c r="BB20" s="187"/>
      <c r="BC20" s="187"/>
      <c r="BD20" s="187"/>
      <c r="BE20" s="187"/>
      <c r="BF20" s="187"/>
      <c r="BG20" s="15" t="s">
        <v>30</v>
      </c>
      <c r="BH20" s="16" t="s">
        <v>31</v>
      </c>
      <c r="BI20" s="187">
        <f>IF('Для розрахунку'!BI21:BQ21&gt;0,'Для розрахунку'!BI21:BQ21,"-")</f>
        <v>17520.7</v>
      </c>
      <c r="BJ20" s="187"/>
      <c r="BK20" s="187"/>
      <c r="BL20" s="187"/>
      <c r="BM20" s="187"/>
      <c r="BN20" s="187"/>
      <c r="BO20" s="187"/>
      <c r="BP20" s="187"/>
      <c r="BQ20" s="187"/>
      <c r="BR20" s="15" t="s">
        <v>30</v>
      </c>
      <c r="BS20" s="8"/>
    </row>
    <row r="21" spans="1:71" ht="13.5" customHeight="1">
      <c r="A21" s="8"/>
      <c r="B21" s="8"/>
      <c r="C21" s="168" t="s">
        <v>47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7">
        <v>2120</v>
      </c>
      <c r="AV21" s="167"/>
      <c r="AW21" s="167"/>
      <c r="AX21" s="167"/>
      <c r="AY21" s="176">
        <f>IF('Для розрахунку'!AY22:BG22&gt;0,'Для розрахунку'!AY22:BG22,"-")</f>
        <v>657.3</v>
      </c>
      <c r="AZ21" s="176"/>
      <c r="BA21" s="176"/>
      <c r="BB21" s="176"/>
      <c r="BC21" s="176"/>
      <c r="BD21" s="176"/>
      <c r="BE21" s="176"/>
      <c r="BF21" s="176"/>
      <c r="BG21" s="176"/>
      <c r="BH21" s="188">
        <f>IF('Для розрахунку'!BH22:BR22&gt;0,'Для розрахунку'!BH22:BR22,"-")</f>
        <v>3216.2</v>
      </c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8"/>
    </row>
    <row r="22" spans="1:71" ht="13.5" customHeight="1">
      <c r="A22" s="8"/>
      <c r="B22" s="8"/>
      <c r="C22" s="168" t="s">
        <v>46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7">
        <v>2130</v>
      </c>
      <c r="AV22" s="167"/>
      <c r="AW22" s="167"/>
      <c r="AX22" s="167"/>
      <c r="AY22" s="16" t="s">
        <v>31</v>
      </c>
      <c r="AZ22" s="187">
        <f>IF('Для розрахунку'!AZ23:BF23&gt;0,'Для розрахунку'!AZ23:BF23,"-")</f>
        <v>2235.3000000000002</v>
      </c>
      <c r="BA22" s="187"/>
      <c r="BB22" s="187"/>
      <c r="BC22" s="187"/>
      <c r="BD22" s="187"/>
      <c r="BE22" s="187"/>
      <c r="BF22" s="187"/>
      <c r="BG22" s="15" t="s">
        <v>30</v>
      </c>
      <c r="BH22" s="16" t="s">
        <v>31</v>
      </c>
      <c r="BI22" s="187">
        <f>IF('Для розрахунку'!BI23:BQ23&gt;0,'Для розрахунку'!BI23:BQ23,"-")</f>
        <v>1693.2</v>
      </c>
      <c r="BJ22" s="187"/>
      <c r="BK22" s="187"/>
      <c r="BL22" s="187"/>
      <c r="BM22" s="187"/>
      <c r="BN22" s="187"/>
      <c r="BO22" s="187"/>
      <c r="BP22" s="187"/>
      <c r="BQ22" s="187"/>
      <c r="BR22" s="15" t="s">
        <v>30</v>
      </c>
      <c r="BS22" s="8"/>
    </row>
    <row r="23" spans="1:71" ht="13.5" customHeight="1">
      <c r="A23" s="8"/>
      <c r="B23" s="8"/>
      <c r="C23" s="168" t="s">
        <v>45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7">
        <v>2150</v>
      </c>
      <c r="AV23" s="167"/>
      <c r="AW23" s="167"/>
      <c r="AX23" s="167"/>
      <c r="AY23" s="16" t="s">
        <v>31</v>
      </c>
      <c r="AZ23" s="187">
        <f>IF('Для розрахунку'!AZ24:BF24&gt;0,'Для розрахунку'!AZ24:BF24,"-")</f>
        <v>3297.1</v>
      </c>
      <c r="BA23" s="187"/>
      <c r="BB23" s="187"/>
      <c r="BC23" s="187"/>
      <c r="BD23" s="187"/>
      <c r="BE23" s="187"/>
      <c r="BF23" s="187"/>
      <c r="BG23" s="15" t="s">
        <v>30</v>
      </c>
      <c r="BH23" s="16" t="s">
        <v>31</v>
      </c>
      <c r="BI23" s="187">
        <f>IF('Для розрахунку'!BI24:BQ24&gt;0,'Для розрахунку'!BI24:BQ24,"-")</f>
        <v>2396.6999999999998</v>
      </c>
      <c r="BJ23" s="187"/>
      <c r="BK23" s="187"/>
      <c r="BL23" s="187"/>
      <c r="BM23" s="187"/>
      <c r="BN23" s="187"/>
      <c r="BO23" s="187"/>
      <c r="BP23" s="187"/>
      <c r="BQ23" s="187"/>
      <c r="BR23" s="15" t="s">
        <v>30</v>
      </c>
      <c r="BS23" s="8"/>
    </row>
    <row r="24" spans="1:71" ht="13.5" customHeight="1">
      <c r="A24" s="8"/>
      <c r="B24" s="8"/>
      <c r="C24" s="170" t="s">
        <v>13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67">
        <v>2180</v>
      </c>
      <c r="AV24" s="167"/>
      <c r="AW24" s="167"/>
      <c r="AX24" s="167"/>
      <c r="AY24" s="16" t="s">
        <v>31</v>
      </c>
      <c r="AZ24" s="187">
        <f>IF('Для розрахунку'!AZ25:BF25&gt;0,'Для розрахунку'!AZ25:BF25,"-")</f>
        <v>657.3</v>
      </c>
      <c r="BA24" s="187"/>
      <c r="BB24" s="187"/>
      <c r="BC24" s="187"/>
      <c r="BD24" s="187"/>
      <c r="BE24" s="187"/>
      <c r="BF24" s="187"/>
      <c r="BG24" s="15" t="s">
        <v>30</v>
      </c>
      <c r="BH24" s="16" t="s">
        <v>31</v>
      </c>
      <c r="BI24" s="187">
        <f>IF('Для розрахунку'!BI25:BQ25&gt;0,'Для розрахунку'!BI25:BQ25,"-")</f>
        <v>1590.9</v>
      </c>
      <c r="BJ24" s="187"/>
      <c r="BK24" s="187"/>
      <c r="BL24" s="187"/>
      <c r="BM24" s="187"/>
      <c r="BN24" s="187"/>
      <c r="BO24" s="187"/>
      <c r="BP24" s="187"/>
      <c r="BQ24" s="187"/>
      <c r="BR24" s="15" t="s">
        <v>30</v>
      </c>
      <c r="BS24" s="8"/>
    </row>
    <row r="25" spans="1:71" ht="13.5" customHeight="1">
      <c r="A25" s="8"/>
      <c r="B25" s="8"/>
      <c r="C25" s="173" t="s">
        <v>44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89"/>
      <c r="AU25" s="190">
        <v>2190</v>
      </c>
      <c r="AV25" s="191"/>
      <c r="AW25" s="191"/>
      <c r="AX25" s="192"/>
      <c r="AY25" s="196" t="e">
        <f>IF('Для розрахунку'!AY26:BG27&gt;0,'Для розрахунку'!AY26:BG27,"-")</f>
        <v>#VALUE!</v>
      </c>
      <c r="AZ25" s="197"/>
      <c r="BA25" s="197"/>
      <c r="BB25" s="197"/>
      <c r="BC25" s="197"/>
      <c r="BD25" s="197"/>
      <c r="BE25" s="197"/>
      <c r="BF25" s="197"/>
      <c r="BG25" s="198"/>
      <c r="BH25" s="177" t="e">
        <f>IF('Для розрахунку'!BH26:BR27&gt;0,'Для розрахунку'!BH26:BR27,"-")</f>
        <v>#VALUE!</v>
      </c>
      <c r="BI25" s="178"/>
      <c r="BJ25" s="178"/>
      <c r="BK25" s="178"/>
      <c r="BL25" s="178"/>
      <c r="BM25" s="178"/>
      <c r="BN25" s="178"/>
      <c r="BO25" s="178"/>
      <c r="BP25" s="178"/>
      <c r="BQ25" s="178"/>
      <c r="BR25" s="179"/>
      <c r="BS25" s="8"/>
    </row>
    <row r="26" spans="1:71" ht="13.5" customHeight="1">
      <c r="A26" s="8"/>
      <c r="B26" s="8"/>
      <c r="C26" s="183" t="s">
        <v>33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202"/>
      <c r="AU26" s="193"/>
      <c r="AV26" s="194"/>
      <c r="AW26" s="194"/>
      <c r="AX26" s="195"/>
      <c r="AY26" s="199"/>
      <c r="AZ26" s="200"/>
      <c r="BA26" s="200"/>
      <c r="BB26" s="200"/>
      <c r="BC26" s="200"/>
      <c r="BD26" s="200"/>
      <c r="BE26" s="200"/>
      <c r="BF26" s="200"/>
      <c r="BG26" s="201"/>
      <c r="BH26" s="180"/>
      <c r="BI26" s="181"/>
      <c r="BJ26" s="181"/>
      <c r="BK26" s="181"/>
      <c r="BL26" s="181"/>
      <c r="BM26" s="181"/>
      <c r="BN26" s="181"/>
      <c r="BO26" s="181"/>
      <c r="BP26" s="181"/>
      <c r="BQ26" s="181"/>
      <c r="BR26" s="182"/>
      <c r="BS26" s="8"/>
    </row>
    <row r="27" spans="1:71" ht="13.5" customHeight="1">
      <c r="A27" s="8"/>
      <c r="B27" s="8"/>
      <c r="C27" s="185" t="s">
        <v>32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67">
        <v>2195</v>
      </c>
      <c r="AV27" s="167"/>
      <c r="AW27" s="167"/>
      <c r="AX27" s="167"/>
      <c r="AY27" s="16" t="s">
        <v>31</v>
      </c>
      <c r="AZ27" s="187">
        <f>IF('Для розрахунку'!AZ28:BF28&gt;0,'Для розрахунку'!AZ28:BF28,"-")</f>
        <v>19744.400000000001</v>
      </c>
      <c r="BA27" s="187"/>
      <c r="BB27" s="187"/>
      <c r="BC27" s="187"/>
      <c r="BD27" s="187"/>
      <c r="BE27" s="187"/>
      <c r="BF27" s="187"/>
      <c r="BG27" s="15" t="s">
        <v>30</v>
      </c>
      <c r="BH27" s="16" t="s">
        <v>31</v>
      </c>
      <c r="BI27" s="187">
        <f>IF('Для розрахунку'!BI28:BQ28&gt;0,'Для розрахунку'!BI28:BQ28,"-")</f>
        <v>19985.3</v>
      </c>
      <c r="BJ27" s="187"/>
      <c r="BK27" s="187"/>
      <c r="BL27" s="187"/>
      <c r="BM27" s="187"/>
      <c r="BN27" s="187"/>
      <c r="BO27" s="187"/>
      <c r="BP27" s="187"/>
      <c r="BQ27" s="187"/>
      <c r="BR27" s="15" t="s">
        <v>30</v>
      </c>
      <c r="BS27" s="8"/>
    </row>
    <row r="28" spans="1:71" ht="13.5" customHeight="1">
      <c r="A28" s="8"/>
      <c r="B28" s="8"/>
      <c r="C28" s="168" t="s">
        <v>43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7">
        <v>2200</v>
      </c>
      <c r="AV28" s="167"/>
      <c r="AW28" s="167"/>
      <c r="AX28" s="167"/>
      <c r="AY28" s="176" t="str">
        <f>IF('Для розрахунку'!AY29:BG29&gt;0,'Для розрахунку'!AY29:BG29,"-")</f>
        <v>-</v>
      </c>
      <c r="AZ28" s="176"/>
      <c r="BA28" s="176"/>
      <c r="BB28" s="176"/>
      <c r="BC28" s="176"/>
      <c r="BD28" s="176"/>
      <c r="BE28" s="176"/>
      <c r="BF28" s="176"/>
      <c r="BG28" s="176"/>
      <c r="BH28" s="188">
        <f>IF('Для розрахунку'!BH29:BR29&gt;0,'Для розрахунку'!BH29:BR29,0)</f>
        <v>0</v>
      </c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8"/>
    </row>
    <row r="29" spans="1:71" ht="13.5" customHeight="1">
      <c r="A29" s="8"/>
      <c r="B29" s="8"/>
      <c r="C29" s="168" t="s">
        <v>42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7">
        <v>2220</v>
      </c>
      <c r="AV29" s="167"/>
      <c r="AW29" s="167"/>
      <c r="AX29" s="167"/>
      <c r="AY29" s="176" t="str">
        <f>IF('Для розрахунку'!AY30:BG30&gt;0,'Для розрахунку'!AY30:BG30,"-")</f>
        <v>-</v>
      </c>
      <c r="AZ29" s="176"/>
      <c r="BA29" s="176"/>
      <c r="BB29" s="176"/>
      <c r="BC29" s="176"/>
      <c r="BD29" s="176"/>
      <c r="BE29" s="176"/>
      <c r="BF29" s="176"/>
      <c r="BG29" s="176"/>
      <c r="BH29" s="188" t="str">
        <f>IF('Для розрахунку'!BH30:BR30&gt;0,'Для розрахунку'!BH30:BR30,"-")</f>
        <v>-</v>
      </c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8"/>
    </row>
    <row r="30" spans="1:71" ht="13.5" customHeight="1">
      <c r="A30" s="8"/>
      <c r="B30" s="8"/>
      <c r="C30" s="168" t="s">
        <v>41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7">
        <v>2240</v>
      </c>
      <c r="AV30" s="167"/>
      <c r="AW30" s="167"/>
      <c r="AX30" s="167"/>
      <c r="AY30" s="176">
        <f>IF('Для розрахунку'!AY31:BG31&gt;0,'Для розрахунку'!AY31:BG31,"-")</f>
        <v>20687</v>
      </c>
      <c r="AZ30" s="176"/>
      <c r="BA30" s="176"/>
      <c r="BB30" s="176"/>
      <c r="BC30" s="176"/>
      <c r="BD30" s="176"/>
      <c r="BE30" s="176"/>
      <c r="BF30" s="176"/>
      <c r="BG30" s="176"/>
      <c r="BH30" s="188">
        <f>IF('Для розрахунку'!BH31:BR31&gt;0,'Для розрахунку'!BH31:BR31,"-")</f>
        <v>16458.3</v>
      </c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8"/>
    </row>
    <row r="31" spans="1:71" ht="13.5" customHeight="1">
      <c r="A31" s="8"/>
      <c r="B31" s="8"/>
      <c r="C31" s="168" t="s">
        <v>40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7">
        <v>2250</v>
      </c>
      <c r="AV31" s="167"/>
      <c r="AW31" s="167"/>
      <c r="AX31" s="167"/>
      <c r="AY31" s="16" t="s">
        <v>31</v>
      </c>
      <c r="AZ31" s="187" t="str">
        <f>IF('Для розрахунку'!AZ32:BF32&gt;0,'Для розрахунку'!AZ32:BF32,"-")</f>
        <v>-</v>
      </c>
      <c r="BA31" s="187"/>
      <c r="BB31" s="187"/>
      <c r="BC31" s="187"/>
      <c r="BD31" s="187"/>
      <c r="BE31" s="187"/>
      <c r="BF31" s="187"/>
      <c r="BG31" s="15" t="s">
        <v>30</v>
      </c>
      <c r="BH31" s="16" t="s">
        <v>31</v>
      </c>
      <c r="BI31" s="187" t="str">
        <f>IF('Для розрахунку'!BI32:BQ32&gt;0,'Для розрахунку'!BI32:BQ32,"-")</f>
        <v>-</v>
      </c>
      <c r="BJ31" s="187"/>
      <c r="BK31" s="187"/>
      <c r="BL31" s="187"/>
      <c r="BM31" s="187"/>
      <c r="BN31" s="187"/>
      <c r="BO31" s="187"/>
      <c r="BP31" s="187"/>
      <c r="BQ31" s="187"/>
      <c r="BR31" s="15" t="s">
        <v>30</v>
      </c>
      <c r="BS31" s="8"/>
    </row>
    <row r="32" spans="1:71" ht="13.5" customHeight="1">
      <c r="A32" s="8"/>
      <c r="B32" s="8"/>
      <c r="C32" s="168" t="s">
        <v>39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7">
        <v>2255</v>
      </c>
      <c r="AV32" s="167"/>
      <c r="AW32" s="167"/>
      <c r="AX32" s="167"/>
      <c r="AY32" s="16" t="s">
        <v>31</v>
      </c>
      <c r="AZ32" s="187" t="str">
        <f>IF('Для розрахунку'!AZ33:BF33&gt;0,'Для розрахунку'!AZ33:BF33,"-")</f>
        <v>-</v>
      </c>
      <c r="BA32" s="187"/>
      <c r="BB32" s="187"/>
      <c r="BC32" s="187"/>
      <c r="BD32" s="187"/>
      <c r="BE32" s="187"/>
      <c r="BF32" s="187"/>
      <c r="BG32" s="15" t="s">
        <v>30</v>
      </c>
      <c r="BH32" s="16" t="s">
        <v>31</v>
      </c>
      <c r="BI32" s="187" t="str">
        <f>IF('Для розрахунку'!BI33:BQ33&gt;0,'Для розрахунку'!BI33:BQ33,"-")</f>
        <v>-</v>
      </c>
      <c r="BJ32" s="187"/>
      <c r="BK32" s="187"/>
      <c r="BL32" s="187"/>
      <c r="BM32" s="187"/>
      <c r="BN32" s="187"/>
      <c r="BO32" s="187"/>
      <c r="BP32" s="187"/>
      <c r="BQ32" s="187"/>
      <c r="BR32" s="15" t="s">
        <v>30</v>
      </c>
      <c r="BS32" s="8"/>
    </row>
    <row r="33" spans="1:71" ht="13.5" customHeight="1">
      <c r="A33" s="8"/>
      <c r="B33" s="8"/>
      <c r="C33" s="170" t="s">
        <v>38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67">
        <v>2270</v>
      </c>
      <c r="AV33" s="167"/>
      <c r="AW33" s="167"/>
      <c r="AX33" s="167"/>
      <c r="AY33" s="16" t="s">
        <v>31</v>
      </c>
      <c r="AZ33" s="187">
        <f>IF('Для розрахунку'!AZ34:BF34&gt;0,'Для розрахунку'!AZ34:BF34,"-")</f>
        <v>1832.9</v>
      </c>
      <c r="BA33" s="187"/>
      <c r="BB33" s="187"/>
      <c r="BC33" s="187"/>
      <c r="BD33" s="187"/>
      <c r="BE33" s="187"/>
      <c r="BF33" s="187"/>
      <c r="BG33" s="15" t="s">
        <v>30</v>
      </c>
      <c r="BH33" s="16" t="s">
        <v>31</v>
      </c>
      <c r="BI33" s="187">
        <f>IF('Для розрахунку'!BI34:BQ34&gt;0,'Для розрахунку'!BI34:BQ34,"-")</f>
        <v>1732.2</v>
      </c>
      <c r="BJ33" s="187"/>
      <c r="BK33" s="187"/>
      <c r="BL33" s="187"/>
      <c r="BM33" s="187"/>
      <c r="BN33" s="187"/>
      <c r="BO33" s="187"/>
      <c r="BP33" s="187"/>
      <c r="BQ33" s="187"/>
      <c r="BR33" s="15" t="s">
        <v>30</v>
      </c>
      <c r="BS33" s="8"/>
    </row>
    <row r="34" spans="1:71" ht="13.5" customHeight="1">
      <c r="A34" s="8"/>
      <c r="B34" s="8"/>
      <c r="C34" s="173" t="s">
        <v>37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89"/>
      <c r="AU34" s="190">
        <v>2290</v>
      </c>
      <c r="AV34" s="191"/>
      <c r="AW34" s="191"/>
      <c r="AX34" s="192"/>
      <c r="AY34" s="203" t="e">
        <f>IF('Для розрахунку'!AY35:BG36&gt;0,'Для розрахунку'!AY35:BG36,"-")</f>
        <v>#VALUE!</v>
      </c>
      <c r="AZ34" s="204"/>
      <c r="BA34" s="204"/>
      <c r="BB34" s="204"/>
      <c r="BC34" s="204"/>
      <c r="BD34" s="204"/>
      <c r="BE34" s="204"/>
      <c r="BF34" s="204"/>
      <c r="BG34" s="205"/>
      <c r="BH34" s="177" t="e">
        <f>IF('Для розрахунку'!BH35:BR36&gt;0,'Для розрахунку'!BH35:BR36,"-")</f>
        <v>#VALUE!</v>
      </c>
      <c r="BI34" s="178"/>
      <c r="BJ34" s="178"/>
      <c r="BK34" s="178"/>
      <c r="BL34" s="178"/>
      <c r="BM34" s="178"/>
      <c r="BN34" s="178"/>
      <c r="BO34" s="178"/>
      <c r="BP34" s="178"/>
      <c r="BQ34" s="178"/>
      <c r="BR34" s="179"/>
      <c r="BS34" s="8"/>
    </row>
    <row r="35" spans="1:71" ht="13.5" customHeight="1">
      <c r="A35" s="8"/>
      <c r="B35" s="8"/>
      <c r="C35" s="183" t="s">
        <v>33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202"/>
      <c r="AU35" s="193"/>
      <c r="AV35" s="194"/>
      <c r="AW35" s="194"/>
      <c r="AX35" s="195"/>
      <c r="AY35" s="206"/>
      <c r="AZ35" s="207"/>
      <c r="BA35" s="207"/>
      <c r="BB35" s="207"/>
      <c r="BC35" s="207"/>
      <c r="BD35" s="207"/>
      <c r="BE35" s="207"/>
      <c r="BF35" s="207"/>
      <c r="BG35" s="208"/>
      <c r="BH35" s="180"/>
      <c r="BI35" s="181"/>
      <c r="BJ35" s="181"/>
      <c r="BK35" s="181"/>
      <c r="BL35" s="181"/>
      <c r="BM35" s="181"/>
      <c r="BN35" s="181"/>
      <c r="BO35" s="181"/>
      <c r="BP35" s="181"/>
      <c r="BQ35" s="181"/>
      <c r="BR35" s="182"/>
      <c r="BS35" s="8"/>
    </row>
    <row r="36" spans="1:71" ht="13.5" customHeight="1">
      <c r="A36" s="8"/>
      <c r="B36" s="8"/>
      <c r="C36" s="185" t="s">
        <v>32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48">
        <v>2295</v>
      </c>
      <c r="AV36" s="148"/>
      <c r="AW36" s="148"/>
      <c r="AX36" s="148"/>
      <c r="AY36" s="21" t="s">
        <v>31</v>
      </c>
      <c r="AZ36" s="204">
        <f>IF('Для розрахунку'!AZ37:BF37&gt;0,'Для розрахунку'!AZ37:BF37,"-")</f>
        <v>890.30000000000155</v>
      </c>
      <c r="BA36" s="204"/>
      <c r="BB36" s="204"/>
      <c r="BC36" s="204"/>
      <c r="BD36" s="204"/>
      <c r="BE36" s="204"/>
      <c r="BF36" s="204"/>
      <c r="BG36" s="20" t="s">
        <v>30</v>
      </c>
      <c r="BH36" s="16" t="s">
        <v>31</v>
      </c>
      <c r="BI36" s="187">
        <f>IF('Для розрахунку'!BI37:BQ37&gt;0,'Для розрахунку'!BI37:BQ37,"-")</f>
        <v>5259.2</v>
      </c>
      <c r="BJ36" s="187"/>
      <c r="BK36" s="187"/>
      <c r="BL36" s="187"/>
      <c r="BM36" s="187"/>
      <c r="BN36" s="187"/>
      <c r="BO36" s="187"/>
      <c r="BP36" s="187"/>
      <c r="BQ36" s="187"/>
      <c r="BR36" s="15" t="s">
        <v>30</v>
      </c>
      <c r="BS36" s="8"/>
    </row>
    <row r="37" spans="1:71" ht="13.5" customHeight="1">
      <c r="A37" s="8"/>
      <c r="B37" s="8"/>
      <c r="C37" s="168" t="s">
        <v>36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7">
        <v>2300</v>
      </c>
      <c r="AV37" s="167"/>
      <c r="AW37" s="167"/>
      <c r="AX37" s="167"/>
      <c r="AY37" s="11" t="str">
        <f>IF('Для розрахунку'!AZ38&lt;0,"("," ")</f>
        <v xml:space="preserve"> </v>
      </c>
      <c r="AZ37" s="209" t="str">
        <f>IF('Для розрахунку'!AZ38:BF38&lt;&gt;0,ABS('Для розрахунку'!AZ38:BF38),"-")</f>
        <v>-</v>
      </c>
      <c r="BA37" s="209"/>
      <c r="BB37" s="209"/>
      <c r="BC37" s="209"/>
      <c r="BD37" s="209"/>
      <c r="BE37" s="209"/>
      <c r="BF37" s="209"/>
      <c r="BG37" s="10" t="str">
        <f>IF('Для розрахунку'!AZ38&lt;0,")"," ")</f>
        <v xml:space="preserve"> </v>
      </c>
      <c r="BH37" s="19" t="str">
        <f>IF('Для розрахунку'!BI38&lt;0,"("," ")</f>
        <v xml:space="preserve"> </v>
      </c>
      <c r="BI37" s="210" t="str">
        <f>IF('Для розрахунку'!BI38:BQ38&lt;&gt;0,ABS('Для розрахунку'!BI38:BQ38),"-")</f>
        <v>-</v>
      </c>
      <c r="BJ37" s="210"/>
      <c r="BK37" s="210"/>
      <c r="BL37" s="210"/>
      <c r="BM37" s="210"/>
      <c r="BN37" s="210"/>
      <c r="BO37" s="210"/>
      <c r="BP37" s="210"/>
      <c r="BQ37" s="210"/>
      <c r="BR37" s="17" t="str">
        <f>IF('Для розрахунку'!BI38&lt;0,")"," ")</f>
        <v xml:space="preserve"> </v>
      </c>
      <c r="BS37" s="8"/>
    </row>
    <row r="38" spans="1:71" ht="13.5" customHeight="1">
      <c r="A38" s="8"/>
      <c r="B38" s="8"/>
      <c r="C38" s="211" t="s">
        <v>35</v>
      </c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167">
        <v>2305</v>
      </c>
      <c r="AV38" s="167"/>
      <c r="AW38" s="167"/>
      <c r="AX38" s="167"/>
      <c r="AY38" s="16" t="str">
        <f>IF('Для розрахунку'!AZ39&lt;0,"("," ")</f>
        <v xml:space="preserve"> </v>
      </c>
      <c r="AZ38" s="187" t="str">
        <f>IF('Для розрахунку'!AZ39:BF39&lt;&gt;0,ABS('Для розрахунку'!AZ39:BF39),"-")</f>
        <v>-</v>
      </c>
      <c r="BA38" s="187"/>
      <c r="BB38" s="187"/>
      <c r="BC38" s="187"/>
      <c r="BD38" s="187"/>
      <c r="BE38" s="187"/>
      <c r="BF38" s="187"/>
      <c r="BG38" s="15" t="str">
        <f>IF('Для розрахунку'!AZ39&lt;0,")"," ")</f>
        <v xml:space="preserve"> </v>
      </c>
      <c r="BH38" s="18" t="str">
        <f>IF('Для розрахунку'!BI39&lt;0,"("," ")</f>
        <v xml:space="preserve"> </v>
      </c>
      <c r="BI38" s="210" t="str">
        <f>IF('Для розрахунку'!BI39:BQ39&lt;&gt;0,ABS('Для розрахунку'!BI39:BQ39),"-")</f>
        <v>-</v>
      </c>
      <c r="BJ38" s="210"/>
      <c r="BK38" s="210"/>
      <c r="BL38" s="210"/>
      <c r="BM38" s="210"/>
      <c r="BN38" s="210"/>
      <c r="BO38" s="210"/>
      <c r="BP38" s="210"/>
      <c r="BQ38" s="210"/>
      <c r="BR38" s="17" t="str">
        <f>IF('Для розрахунку'!BI39&lt;0,")"," ")</f>
        <v xml:space="preserve"> </v>
      </c>
      <c r="BS38" s="8"/>
    </row>
    <row r="39" spans="1:71" ht="13.5" customHeight="1">
      <c r="A39" s="8"/>
      <c r="B39" s="8"/>
      <c r="C39" s="173" t="s">
        <v>34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89"/>
      <c r="AU39" s="212">
        <v>2350</v>
      </c>
      <c r="AV39" s="213"/>
      <c r="AW39" s="213"/>
      <c r="AX39" s="214"/>
      <c r="AY39" s="196" t="e">
        <f>IF('Для розрахунку'!AY40:BG41&gt;0,'Для розрахунку'!AY40:BG41,"-")</f>
        <v>#VALUE!</v>
      </c>
      <c r="AZ39" s="197"/>
      <c r="BA39" s="197"/>
      <c r="BB39" s="197"/>
      <c r="BC39" s="197"/>
      <c r="BD39" s="197"/>
      <c r="BE39" s="197"/>
      <c r="BF39" s="197"/>
      <c r="BG39" s="198"/>
      <c r="BH39" s="177" t="e">
        <f>IF('Для розрахунку'!BH40:BR41&gt;0,'Для розрахунку'!BH40:BR41,"-")</f>
        <v>#VALUE!</v>
      </c>
      <c r="BI39" s="178"/>
      <c r="BJ39" s="178"/>
      <c r="BK39" s="178"/>
      <c r="BL39" s="178"/>
      <c r="BM39" s="178"/>
      <c r="BN39" s="178"/>
      <c r="BO39" s="178"/>
      <c r="BP39" s="178"/>
      <c r="BQ39" s="178"/>
      <c r="BR39" s="179"/>
      <c r="BS39" s="8"/>
    </row>
    <row r="40" spans="1:71" ht="13.5" customHeight="1">
      <c r="A40" s="8"/>
      <c r="B40" s="8"/>
      <c r="C40" s="183" t="s">
        <v>33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202"/>
      <c r="AU40" s="215"/>
      <c r="AV40" s="216"/>
      <c r="AW40" s="216"/>
      <c r="AX40" s="217"/>
      <c r="AY40" s="199"/>
      <c r="AZ40" s="200"/>
      <c r="BA40" s="200"/>
      <c r="BB40" s="200"/>
      <c r="BC40" s="200"/>
      <c r="BD40" s="200"/>
      <c r="BE40" s="200"/>
      <c r="BF40" s="200"/>
      <c r="BG40" s="201"/>
      <c r="BH40" s="180"/>
      <c r="BI40" s="181"/>
      <c r="BJ40" s="181"/>
      <c r="BK40" s="181"/>
      <c r="BL40" s="181"/>
      <c r="BM40" s="181"/>
      <c r="BN40" s="181"/>
      <c r="BO40" s="181"/>
      <c r="BP40" s="181"/>
      <c r="BQ40" s="181"/>
      <c r="BR40" s="182"/>
      <c r="BS40" s="8"/>
    </row>
    <row r="41" spans="1:71" ht="13.5" customHeight="1">
      <c r="A41" s="8"/>
      <c r="B41" s="8"/>
      <c r="C41" s="185" t="s">
        <v>32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48">
        <v>2355</v>
      </c>
      <c r="AV41" s="148"/>
      <c r="AW41" s="148"/>
      <c r="AX41" s="148"/>
      <c r="AY41" s="16" t="s">
        <v>31</v>
      </c>
      <c r="AZ41" s="187">
        <f>IF('Для розрахунку'!AZ42:BF42&gt;0,'Для розрахунку'!AZ42:BF42,"-")</f>
        <v>890.30000000000155</v>
      </c>
      <c r="BA41" s="187"/>
      <c r="BB41" s="187"/>
      <c r="BC41" s="187"/>
      <c r="BD41" s="187"/>
      <c r="BE41" s="187"/>
      <c r="BF41" s="187"/>
      <c r="BG41" s="15" t="s">
        <v>30</v>
      </c>
      <c r="BH41" s="16" t="s">
        <v>31</v>
      </c>
      <c r="BI41" s="187">
        <f>IF('Для розрахунку'!BI42:BQ42&gt;0,'Для розрахунку'!BI42:BQ42,"-")</f>
        <v>5259.2</v>
      </c>
      <c r="BJ41" s="187"/>
      <c r="BK41" s="187"/>
      <c r="BL41" s="187"/>
      <c r="BM41" s="187"/>
      <c r="BN41" s="187"/>
      <c r="BO41" s="187"/>
      <c r="BP41" s="187"/>
      <c r="BQ41" s="187"/>
      <c r="BR41" s="15" t="s">
        <v>30</v>
      </c>
      <c r="BS41" s="8"/>
    </row>
    <row r="42" spans="1:7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 t="e">
        <f>ABS(AZ37)</f>
        <v>#VALUE!</v>
      </c>
      <c r="BD45" s="8"/>
      <c r="BE45" s="159"/>
      <c r="BF45" s="159"/>
      <c r="BG45" s="159"/>
      <c r="BH45" s="159"/>
      <c r="BI45" s="159"/>
      <c r="BJ45" s="159"/>
      <c r="BK45" s="8"/>
      <c r="BL45" s="8"/>
      <c r="BM45" s="8"/>
      <c r="BN45" s="8"/>
      <c r="BO45" s="8"/>
      <c r="BP45" s="8"/>
      <c r="BQ45" s="8"/>
      <c r="BR45" s="8"/>
      <c r="BS45" s="8"/>
    </row>
    <row r="46" spans="1:7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1:7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1:7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1:7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1:7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1:71">
      <c r="A57" s="8"/>
      <c r="B57" s="8"/>
      <c r="C57" s="166" t="s">
        <v>29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8"/>
    </row>
    <row r="58" spans="1:7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  <row r="59" spans="1:71" ht="51" customHeight="1">
      <c r="A59" s="8"/>
      <c r="B59" s="8"/>
      <c r="C59" s="167" t="s">
        <v>28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 t="s">
        <v>9</v>
      </c>
      <c r="AV59" s="167"/>
      <c r="AW59" s="167"/>
      <c r="AX59" s="167"/>
      <c r="AY59" s="167" t="s">
        <v>8</v>
      </c>
      <c r="AZ59" s="167"/>
      <c r="BA59" s="167"/>
      <c r="BB59" s="167"/>
      <c r="BC59" s="167"/>
      <c r="BD59" s="167"/>
      <c r="BE59" s="167"/>
      <c r="BF59" s="167"/>
      <c r="BG59" s="167"/>
      <c r="BH59" s="167" t="s">
        <v>7</v>
      </c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8"/>
    </row>
    <row r="60" spans="1:71" ht="13.5" customHeight="1">
      <c r="A60" s="8"/>
      <c r="B60" s="8"/>
      <c r="C60" s="167">
        <v>1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>
        <v>2</v>
      </c>
      <c r="AV60" s="167"/>
      <c r="AW60" s="167"/>
      <c r="AX60" s="167"/>
      <c r="AY60" s="167">
        <v>3</v>
      </c>
      <c r="AZ60" s="167"/>
      <c r="BA60" s="167"/>
      <c r="BB60" s="167"/>
      <c r="BC60" s="167"/>
      <c r="BD60" s="167"/>
      <c r="BE60" s="167"/>
      <c r="BF60" s="167"/>
      <c r="BG60" s="167"/>
      <c r="BH60" s="167">
        <v>4</v>
      </c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8"/>
    </row>
    <row r="61" spans="1:71" ht="13.5" customHeight="1">
      <c r="A61" s="8"/>
      <c r="B61" s="8"/>
      <c r="C61" s="218" t="s">
        <v>27</v>
      </c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148">
        <v>2400</v>
      </c>
      <c r="AV61" s="148"/>
      <c r="AW61" s="148"/>
      <c r="AX61" s="148"/>
      <c r="AY61" s="13" t="str">
        <f>IF('Для розрахунку'!AZ60&lt;0,"("," ")</f>
        <v xml:space="preserve"> </v>
      </c>
      <c r="AZ61" s="143" t="str">
        <f>IF('Для розрахунку'!AZ60:BF60&lt;&gt;0,ABS('Для розрахунку'!AZ60:BF60),"-")</f>
        <v>-</v>
      </c>
      <c r="BA61" s="143"/>
      <c r="BB61" s="143"/>
      <c r="BC61" s="143"/>
      <c r="BD61" s="143"/>
      <c r="BE61" s="143"/>
      <c r="BF61" s="143"/>
      <c r="BG61" s="12" t="str">
        <f>IF('Для розрахунку'!AZ60&lt;0,")"," ")</f>
        <v xml:space="preserve"> </v>
      </c>
      <c r="BH61" s="13" t="str">
        <f>IF('Для розрахунку'!BI60&lt;0,"("," ")</f>
        <v xml:space="preserve"> </v>
      </c>
      <c r="BI61" s="143" t="str">
        <f>IF('Для розрахунку'!BI60:BQ60&lt;&gt;0,ABS('Для розрахунку'!BI60:BQ60),"-")</f>
        <v>-</v>
      </c>
      <c r="BJ61" s="143"/>
      <c r="BK61" s="143"/>
      <c r="BL61" s="143"/>
      <c r="BM61" s="143"/>
      <c r="BN61" s="143"/>
      <c r="BO61" s="143"/>
      <c r="BP61" s="143"/>
      <c r="BQ61" s="143"/>
      <c r="BR61" s="12" t="str">
        <f>IF('Для розрахунку'!BI60&lt;0,")"," ")</f>
        <v xml:space="preserve"> </v>
      </c>
      <c r="BS61" s="8"/>
    </row>
    <row r="62" spans="1:71" ht="13.5" customHeight="1">
      <c r="A62" s="8"/>
      <c r="B62" s="8"/>
      <c r="C62" s="218" t="s">
        <v>26</v>
      </c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148">
        <v>2405</v>
      </c>
      <c r="AV62" s="148"/>
      <c r="AW62" s="148"/>
      <c r="AX62" s="148"/>
      <c r="AY62" s="13" t="str">
        <f>IF('Для розрахунку'!AZ61&lt;0,"("," ")</f>
        <v xml:space="preserve"> </v>
      </c>
      <c r="AZ62" s="143" t="str">
        <f>IF('Для розрахунку'!AZ61:BF61&lt;&gt;0,ABS('Для розрахунку'!AZ61:BF61),"-")</f>
        <v>-</v>
      </c>
      <c r="BA62" s="143"/>
      <c r="BB62" s="143"/>
      <c r="BC62" s="143"/>
      <c r="BD62" s="143"/>
      <c r="BE62" s="143"/>
      <c r="BF62" s="143"/>
      <c r="BG62" s="12" t="str">
        <f>IF('Для розрахунку'!AZ61&lt;0,")"," ")</f>
        <v xml:space="preserve"> </v>
      </c>
      <c r="BH62" s="13" t="str">
        <f>IF('Для розрахунку'!BI61&lt;0,"("," ")</f>
        <v xml:space="preserve"> </v>
      </c>
      <c r="BI62" s="143" t="str">
        <f>IF('Для розрахунку'!BI61:BQ61&lt;&gt;0,ABS('Для розрахунку'!BI61:BQ61),"-")</f>
        <v>-</v>
      </c>
      <c r="BJ62" s="143"/>
      <c r="BK62" s="143"/>
      <c r="BL62" s="143"/>
      <c r="BM62" s="143"/>
      <c r="BN62" s="143"/>
      <c r="BO62" s="143"/>
      <c r="BP62" s="143"/>
      <c r="BQ62" s="143"/>
      <c r="BR62" s="12" t="str">
        <f>IF('Для розрахунку'!BI61&lt;0,")"," ")</f>
        <v xml:space="preserve"> </v>
      </c>
      <c r="BS62" s="8"/>
    </row>
    <row r="63" spans="1:71" ht="13.5" customHeight="1">
      <c r="A63" s="8"/>
      <c r="B63" s="8"/>
      <c r="C63" s="218" t="s">
        <v>25</v>
      </c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167">
        <v>2410</v>
      </c>
      <c r="AV63" s="167"/>
      <c r="AW63" s="167"/>
      <c r="AX63" s="167"/>
      <c r="AY63" s="13" t="str">
        <f>IF('Для розрахунку'!AZ62&lt;0,"("," ")</f>
        <v xml:space="preserve"> </v>
      </c>
      <c r="AZ63" s="143" t="str">
        <f>IF('Для розрахунку'!AZ62:BF62&lt;&gt;0,ABS('Для розрахунку'!AZ62:BF62),"-")</f>
        <v>-</v>
      </c>
      <c r="BA63" s="143"/>
      <c r="BB63" s="143"/>
      <c r="BC63" s="143"/>
      <c r="BD63" s="143"/>
      <c r="BE63" s="143"/>
      <c r="BF63" s="143"/>
      <c r="BG63" s="12" t="str">
        <f>IF('Для розрахунку'!AZ62&lt;0,")"," ")</f>
        <v xml:space="preserve"> </v>
      </c>
      <c r="BH63" s="13" t="str">
        <f>IF('Для розрахунку'!BI62&lt;0,"("," ")</f>
        <v xml:space="preserve"> </v>
      </c>
      <c r="BI63" s="143" t="str">
        <f>IF('Для розрахунку'!BI62:BQ62&lt;&gt;0,ABS('Для розрахунку'!BI62:BQ62),"-")</f>
        <v>-</v>
      </c>
      <c r="BJ63" s="143"/>
      <c r="BK63" s="143"/>
      <c r="BL63" s="143"/>
      <c r="BM63" s="143"/>
      <c r="BN63" s="143"/>
      <c r="BO63" s="143"/>
      <c r="BP63" s="143"/>
      <c r="BQ63" s="143"/>
      <c r="BR63" s="12" t="str">
        <f>IF('Для розрахунку'!BI62&lt;0,")"," ")</f>
        <v xml:space="preserve"> </v>
      </c>
      <c r="BS63" s="8"/>
    </row>
    <row r="64" spans="1:71" ht="13.5" customHeight="1">
      <c r="A64" s="8"/>
      <c r="B64" s="8"/>
      <c r="C64" s="218" t="s">
        <v>24</v>
      </c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148">
        <v>2415</v>
      </c>
      <c r="AV64" s="148"/>
      <c r="AW64" s="148"/>
      <c r="AX64" s="148"/>
      <c r="AY64" s="13" t="str">
        <f>IF('Для розрахунку'!AZ63&lt;0,"("," ")</f>
        <v xml:space="preserve"> </v>
      </c>
      <c r="AZ64" s="143" t="str">
        <f>IF('Для розрахунку'!AZ63:BF63&lt;&gt;0,ABS('Для розрахунку'!AZ63:BF63),"-")</f>
        <v>-</v>
      </c>
      <c r="BA64" s="143"/>
      <c r="BB64" s="143"/>
      <c r="BC64" s="143"/>
      <c r="BD64" s="143"/>
      <c r="BE64" s="143"/>
      <c r="BF64" s="143"/>
      <c r="BG64" s="12" t="str">
        <f>IF('Для розрахунку'!AZ63&lt;0,")"," ")</f>
        <v xml:space="preserve"> </v>
      </c>
      <c r="BH64" s="13" t="str">
        <f>IF('Для розрахунку'!BI63&lt;0,"("," ")</f>
        <v xml:space="preserve"> </v>
      </c>
      <c r="BI64" s="143" t="str">
        <f>IF('Для розрахунку'!BI63:BQ63&lt;&gt;0,ABS('Для розрахунку'!BI63:BQ63),"-")</f>
        <v>-</v>
      </c>
      <c r="BJ64" s="143"/>
      <c r="BK64" s="143"/>
      <c r="BL64" s="143"/>
      <c r="BM64" s="143"/>
      <c r="BN64" s="143"/>
      <c r="BO64" s="143"/>
      <c r="BP64" s="143"/>
      <c r="BQ64" s="143"/>
      <c r="BR64" s="12" t="str">
        <f>IF('Для розрахунку'!BI63&lt;0,")"," ")</f>
        <v xml:space="preserve"> </v>
      </c>
      <c r="BS64" s="8"/>
    </row>
    <row r="65" spans="1:71" ht="13.5" customHeight="1">
      <c r="A65" s="8"/>
      <c r="B65" s="8"/>
      <c r="C65" s="218" t="s">
        <v>23</v>
      </c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148">
        <v>2445</v>
      </c>
      <c r="AV65" s="148"/>
      <c r="AW65" s="148"/>
      <c r="AX65" s="148"/>
      <c r="AY65" s="13" t="str">
        <f>IF('Для розрахунку'!AZ64&lt;0,"("," ")</f>
        <v xml:space="preserve"> </v>
      </c>
      <c r="AZ65" s="143" t="str">
        <f>IF('Для розрахунку'!AZ64:BF64&lt;&gt;0,ABS('Для розрахунку'!AZ64:BF64),"-")</f>
        <v>-</v>
      </c>
      <c r="BA65" s="143"/>
      <c r="BB65" s="143"/>
      <c r="BC65" s="143"/>
      <c r="BD65" s="143"/>
      <c r="BE65" s="143"/>
      <c r="BF65" s="143"/>
      <c r="BG65" s="12" t="str">
        <f>IF('Для розрахунку'!AZ64&lt;0,")"," ")</f>
        <v xml:space="preserve"> </v>
      </c>
      <c r="BH65" s="13" t="str">
        <f>IF('Для розрахунку'!BI64&lt;0,"("," ")</f>
        <v xml:space="preserve"> </v>
      </c>
      <c r="BI65" s="143" t="str">
        <f>IF('Для розрахунку'!BI64:BQ64&lt;&gt;0,ABS('Для розрахунку'!BI64:BQ64),"-")</f>
        <v>-</v>
      </c>
      <c r="BJ65" s="143"/>
      <c r="BK65" s="143"/>
      <c r="BL65" s="143"/>
      <c r="BM65" s="143"/>
      <c r="BN65" s="143"/>
      <c r="BO65" s="143"/>
      <c r="BP65" s="143"/>
      <c r="BQ65" s="143"/>
      <c r="BR65" s="12" t="str">
        <f>IF('Для розрахунку'!BI64&lt;0,")"," ")</f>
        <v xml:space="preserve"> </v>
      </c>
      <c r="BS65" s="8"/>
    </row>
    <row r="66" spans="1:71" ht="13.5" customHeight="1">
      <c r="A66" s="8"/>
      <c r="B66" s="8"/>
      <c r="C66" s="219" t="s">
        <v>22</v>
      </c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20">
        <v>2450</v>
      </c>
      <c r="AV66" s="220"/>
      <c r="AW66" s="220"/>
      <c r="AX66" s="220"/>
      <c r="AY66" s="13" t="str">
        <f>IF('Для розрахунку'!AZ65&lt;0,"("," ")</f>
        <v xml:space="preserve"> </v>
      </c>
      <c r="AZ66" s="143" t="str">
        <f>IF('Для розрахунку'!AZ65:BF65&lt;&gt;0,ABS('Для розрахунку'!AZ65:BF65),"-")</f>
        <v>-</v>
      </c>
      <c r="BA66" s="143"/>
      <c r="BB66" s="143"/>
      <c r="BC66" s="143"/>
      <c r="BD66" s="143"/>
      <c r="BE66" s="143"/>
      <c r="BF66" s="143"/>
      <c r="BG66" s="12" t="str">
        <f>IF('Для розрахунку'!AZ65&lt;0,")"," ")</f>
        <v xml:space="preserve"> </v>
      </c>
      <c r="BH66" s="13" t="str">
        <f>IF('Для розрахунку'!BI65&lt;0,"("," ")</f>
        <v xml:space="preserve"> </v>
      </c>
      <c r="BI66" s="143" t="str">
        <f>IF('Для розрахунку'!BI65:BQ65&lt;&gt;0,ABS('Для розрахунку'!BI65:BQ65),"-")</f>
        <v>-</v>
      </c>
      <c r="BJ66" s="143"/>
      <c r="BK66" s="143"/>
      <c r="BL66" s="143"/>
      <c r="BM66" s="143"/>
      <c r="BN66" s="143"/>
      <c r="BO66" s="143"/>
      <c r="BP66" s="143"/>
      <c r="BQ66" s="143"/>
      <c r="BR66" s="12" t="str">
        <f>IF('Для розрахунку'!BI65&lt;0,")"," ")</f>
        <v xml:space="preserve"> </v>
      </c>
      <c r="BS66" s="8"/>
    </row>
    <row r="67" spans="1:71" ht="13.5" customHeight="1">
      <c r="A67" s="8"/>
      <c r="B67" s="8"/>
      <c r="C67" s="221" t="s">
        <v>21</v>
      </c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176">
        <v>2455</v>
      </c>
      <c r="AV67" s="176"/>
      <c r="AW67" s="176"/>
      <c r="AX67" s="176"/>
      <c r="AY67" s="13" t="str">
        <f>IF('Для розрахунку'!AZ66&lt;0,"("," ")</f>
        <v xml:space="preserve"> </v>
      </c>
      <c r="AZ67" s="143" t="str">
        <f>IF('Для розрахунку'!AZ66:BF66&lt;&gt;0,ABS('Для розрахунку'!AZ66:BF66),"-")</f>
        <v>-</v>
      </c>
      <c r="BA67" s="143"/>
      <c r="BB67" s="143"/>
      <c r="BC67" s="143"/>
      <c r="BD67" s="143"/>
      <c r="BE67" s="143"/>
      <c r="BF67" s="143"/>
      <c r="BG67" s="12" t="str">
        <f>IF('Для розрахунку'!AZ66&lt;0,")"," ")</f>
        <v xml:space="preserve"> </v>
      </c>
      <c r="BH67" s="13" t="str">
        <f>IF('Для розрахунку'!BI66&lt;0,"("," ")</f>
        <v xml:space="preserve"> </v>
      </c>
      <c r="BI67" s="143" t="str">
        <f>IF('Для розрахунку'!BI66:BQ66&lt;&gt;0,ABS('Для розрахунку'!BI66:BQ66),"-")</f>
        <v>-</v>
      </c>
      <c r="BJ67" s="143"/>
      <c r="BK67" s="143"/>
      <c r="BL67" s="143"/>
      <c r="BM67" s="143"/>
      <c r="BN67" s="143"/>
      <c r="BO67" s="143"/>
      <c r="BP67" s="143"/>
      <c r="BQ67" s="143"/>
      <c r="BR67" s="12" t="str">
        <f>IF('Для розрахунку'!BI66&lt;0,")"," ")</f>
        <v xml:space="preserve"> </v>
      </c>
      <c r="BS67" s="8"/>
    </row>
    <row r="68" spans="1:71" ht="13.5" customHeight="1">
      <c r="A68" s="8"/>
      <c r="B68" s="8"/>
      <c r="C68" s="222" t="s">
        <v>20</v>
      </c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3">
        <v>2460</v>
      </c>
      <c r="AV68" s="223"/>
      <c r="AW68" s="223"/>
      <c r="AX68" s="223"/>
      <c r="AY68" s="13" t="str">
        <f>IF('Для розрахунку'!AZ67&lt;0,"("," ")</f>
        <v xml:space="preserve"> </v>
      </c>
      <c r="AZ68" s="143" t="str">
        <f>IF('Для розрахунку'!AZ67:BF67&lt;&gt;0,ABS('Для розрахунку'!AZ67:BF67),"-")</f>
        <v>-</v>
      </c>
      <c r="BA68" s="143"/>
      <c r="BB68" s="143"/>
      <c r="BC68" s="143"/>
      <c r="BD68" s="143"/>
      <c r="BE68" s="143"/>
      <c r="BF68" s="143"/>
      <c r="BG68" s="12" t="str">
        <f>IF('Для розрахунку'!AZ67&lt;0,")"," ")</f>
        <v xml:space="preserve"> </v>
      </c>
      <c r="BH68" s="13" t="str">
        <f>IF('Для розрахунку'!BI67&lt;0,"("," ")</f>
        <v xml:space="preserve"> </v>
      </c>
      <c r="BI68" s="143" t="str">
        <f>IF('Для розрахунку'!BI67:BQ67&lt;&gt;0,ABS('Для розрахунку'!BI67:BQ67),"-")</f>
        <v>-</v>
      </c>
      <c r="BJ68" s="143"/>
      <c r="BK68" s="143"/>
      <c r="BL68" s="143"/>
      <c r="BM68" s="143"/>
      <c r="BN68" s="143"/>
      <c r="BO68" s="143"/>
      <c r="BP68" s="143"/>
      <c r="BQ68" s="143"/>
      <c r="BR68" s="12" t="str">
        <f>IF('Для розрахунку'!BI67&lt;0,")"," ")</f>
        <v xml:space="preserve"> </v>
      </c>
      <c r="BS68" s="8"/>
    </row>
    <row r="69" spans="1:71" ht="13.5" customHeight="1">
      <c r="A69" s="8"/>
      <c r="B69" s="8"/>
      <c r="C69" s="222" t="s">
        <v>19</v>
      </c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3">
        <v>2465</v>
      </c>
      <c r="AV69" s="223"/>
      <c r="AW69" s="223"/>
      <c r="AX69" s="223"/>
      <c r="AY69" s="13" t="str">
        <f>IF('Для розрахунку'!AZ68&lt;0,"("," ")</f>
        <v xml:space="preserve"> </v>
      </c>
      <c r="AZ69" s="143">
        <f>IF('Для розрахунку'!AZ68:BF68&lt;&gt;0,ABS('Для розрахунку'!AZ68:BF68),"-")</f>
        <v>890.3</v>
      </c>
      <c r="BA69" s="143"/>
      <c r="BB69" s="143"/>
      <c r="BC69" s="143"/>
      <c r="BD69" s="143"/>
      <c r="BE69" s="143"/>
      <c r="BF69" s="143"/>
      <c r="BG69" s="12" t="str">
        <f>IF('Для розрахунку'!AZ68&lt;0,")"," ")</f>
        <v xml:space="preserve"> </v>
      </c>
      <c r="BH69" s="13" t="str">
        <f>IF('Для розрахунку'!BI68&lt;0,"("," ")</f>
        <v xml:space="preserve"> </v>
      </c>
      <c r="BI69" s="143">
        <f>IF('Для розрахунку'!BI68:BQ68&lt;&gt;0,ABS('Для розрахунку'!BI68:BQ68),"-")</f>
        <v>5259.2</v>
      </c>
      <c r="BJ69" s="143"/>
      <c r="BK69" s="143"/>
      <c r="BL69" s="143"/>
      <c r="BM69" s="143"/>
      <c r="BN69" s="143"/>
      <c r="BO69" s="143"/>
      <c r="BP69" s="143"/>
      <c r="BQ69" s="143"/>
      <c r="BR69" s="12" t="str">
        <f>IF('Для розрахунку'!BI68&lt;0,")"," ")</f>
        <v xml:space="preserve"> </v>
      </c>
      <c r="BS69" s="8"/>
    </row>
    <row r="70" spans="1:71">
      <c r="A70" s="8"/>
      <c r="B70" s="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8"/>
    </row>
    <row r="71" spans="1:71">
      <c r="A71" s="8"/>
      <c r="B71" s="8"/>
      <c r="C71" s="224" t="s">
        <v>18</v>
      </c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8"/>
    </row>
    <row r="72" spans="1:71">
      <c r="A72" s="8"/>
      <c r="B72" s="8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8"/>
    </row>
    <row r="73" spans="1:71" ht="51.75" customHeight="1">
      <c r="A73" s="8"/>
      <c r="B73" s="8"/>
      <c r="C73" s="225" t="s">
        <v>10</v>
      </c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 t="s">
        <v>9</v>
      </c>
      <c r="AV73" s="225"/>
      <c r="AW73" s="225"/>
      <c r="AX73" s="225"/>
      <c r="AY73" s="225" t="s">
        <v>8</v>
      </c>
      <c r="AZ73" s="225"/>
      <c r="BA73" s="225"/>
      <c r="BB73" s="225"/>
      <c r="BC73" s="225"/>
      <c r="BD73" s="225"/>
      <c r="BE73" s="225"/>
      <c r="BF73" s="225"/>
      <c r="BG73" s="225"/>
      <c r="BH73" s="225" t="s">
        <v>7</v>
      </c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8"/>
    </row>
    <row r="74" spans="1:71" ht="13.5" customHeight="1">
      <c r="A74" s="8"/>
      <c r="B74" s="8"/>
      <c r="C74" s="225">
        <v>1</v>
      </c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>
        <v>2</v>
      </c>
      <c r="AV74" s="225"/>
      <c r="AW74" s="225"/>
      <c r="AX74" s="225"/>
      <c r="AY74" s="148">
        <v>3</v>
      </c>
      <c r="AZ74" s="148"/>
      <c r="BA74" s="148"/>
      <c r="BB74" s="148"/>
      <c r="BC74" s="148"/>
      <c r="BD74" s="148"/>
      <c r="BE74" s="148"/>
      <c r="BF74" s="148"/>
      <c r="BG74" s="148"/>
      <c r="BH74" s="225">
        <v>4</v>
      </c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8"/>
    </row>
    <row r="75" spans="1:71" ht="13.5" customHeight="1">
      <c r="A75" s="8"/>
      <c r="B75" s="8"/>
      <c r="C75" s="221" t="s">
        <v>17</v>
      </c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5">
        <v>2500</v>
      </c>
      <c r="AV75" s="225"/>
      <c r="AW75" s="225"/>
      <c r="AX75" s="225"/>
      <c r="AY75" s="148">
        <f>IF('Для розрахунку'!AY74:BG74&gt;0,'Для розрахунку'!AY74:BG74,"-")</f>
        <v>39666.5</v>
      </c>
      <c r="AZ75" s="148"/>
      <c r="BA75" s="148"/>
      <c r="BB75" s="148"/>
      <c r="BC75" s="148"/>
      <c r="BD75" s="148"/>
      <c r="BE75" s="148"/>
      <c r="BF75" s="148"/>
      <c r="BG75" s="148"/>
      <c r="BH75" s="176">
        <f>IF('Для розрахунку'!BH74:BR74&gt;0,'Для розрахунку'!BH74:BR74,"-")</f>
        <v>26946.2</v>
      </c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8"/>
    </row>
    <row r="76" spans="1:71" ht="13.5" customHeight="1">
      <c r="A76" s="8"/>
      <c r="B76" s="8"/>
      <c r="C76" s="221" t="s">
        <v>16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5">
        <v>2505</v>
      </c>
      <c r="AV76" s="225"/>
      <c r="AW76" s="225"/>
      <c r="AX76" s="225"/>
      <c r="AY76" s="148">
        <f>IF('Для розрахунку'!AY75:BG75&gt;0,'Для розрахунку'!AY75:BG75,"-")</f>
        <v>18217.400000000001</v>
      </c>
      <c r="AZ76" s="148"/>
      <c r="BA76" s="148"/>
      <c r="BB76" s="148"/>
      <c r="BC76" s="148"/>
      <c r="BD76" s="148"/>
      <c r="BE76" s="148"/>
      <c r="BF76" s="148"/>
      <c r="BG76" s="148"/>
      <c r="BH76" s="176">
        <f>IF('Для розрахунку'!BH75:BR75&gt;0,'Для розрахунку'!BH75:BR75,"-")</f>
        <v>17934</v>
      </c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8"/>
    </row>
    <row r="77" spans="1:71" ht="13.5" customHeight="1">
      <c r="A77" s="8"/>
      <c r="B77" s="8"/>
      <c r="C77" s="221" t="s">
        <v>15</v>
      </c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5">
        <v>2510</v>
      </c>
      <c r="AV77" s="225"/>
      <c r="AW77" s="225"/>
      <c r="AX77" s="225"/>
      <c r="AY77" s="148">
        <f>IF('Для розрахунку'!AY76:BG76&gt;0,'Для розрахунку'!AY76:BG76,"-")</f>
        <v>3878</v>
      </c>
      <c r="AZ77" s="148"/>
      <c r="BA77" s="148"/>
      <c r="BB77" s="148"/>
      <c r="BC77" s="148"/>
      <c r="BD77" s="148"/>
      <c r="BE77" s="148"/>
      <c r="BF77" s="148"/>
      <c r="BG77" s="148"/>
      <c r="BH77" s="176">
        <f>IF('Для розрахунку'!BH76:BR76&gt;0,'Для розрахунку'!BH76:BR76,"-")</f>
        <v>3857.4</v>
      </c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8"/>
    </row>
    <row r="78" spans="1:71" ht="13.5" customHeight="1">
      <c r="A78" s="8"/>
      <c r="B78" s="8"/>
      <c r="C78" s="221" t="s">
        <v>14</v>
      </c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5">
        <v>2515</v>
      </c>
      <c r="AV78" s="225"/>
      <c r="AW78" s="225"/>
      <c r="AX78" s="225"/>
      <c r="AY78" s="148">
        <f>IF('Для розрахунку'!AY77:BG77&gt;0,'Для розрахунку'!AY77:BG77,"-")</f>
        <v>1388.3</v>
      </c>
      <c r="AZ78" s="148"/>
      <c r="BA78" s="148"/>
      <c r="BB78" s="148"/>
      <c r="BC78" s="148"/>
      <c r="BD78" s="148"/>
      <c r="BE78" s="148"/>
      <c r="BF78" s="148"/>
      <c r="BG78" s="148"/>
      <c r="BH78" s="176">
        <f>IF('Для розрахунку'!BH77:BR77&gt;0,'Для розрахунку'!BH77:BR77,"-")</f>
        <v>1555.7</v>
      </c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8"/>
    </row>
    <row r="79" spans="1:71" ht="13.5" customHeight="1">
      <c r="A79" s="8"/>
      <c r="B79" s="8"/>
      <c r="C79" s="221" t="s">
        <v>13</v>
      </c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5">
        <v>2520</v>
      </c>
      <c r="AV79" s="225"/>
      <c r="AW79" s="225"/>
      <c r="AX79" s="225"/>
      <c r="AY79" s="148">
        <f>IF('Для розрахунку'!AY78:BG78&gt;0,'Для розрахунку'!AY78:BG78,"-")</f>
        <v>2939.7</v>
      </c>
      <c r="AZ79" s="148"/>
      <c r="BA79" s="148"/>
      <c r="BB79" s="148"/>
      <c r="BC79" s="148"/>
      <c r="BD79" s="148"/>
      <c r="BE79" s="148"/>
      <c r="BF79" s="148"/>
      <c r="BG79" s="148"/>
      <c r="BH79" s="176">
        <f>IF('Для розрахунку'!BH78:BR78&gt;0,'Для розрахунку'!BH78:BR78,"-")</f>
        <v>2735.3</v>
      </c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8"/>
    </row>
    <row r="80" spans="1:71" ht="13.5" customHeight="1">
      <c r="A80" s="8"/>
      <c r="B80" s="8"/>
      <c r="C80" s="222" t="s">
        <v>12</v>
      </c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6">
        <v>2550</v>
      </c>
      <c r="AV80" s="226"/>
      <c r="AW80" s="226"/>
      <c r="AX80" s="226"/>
      <c r="AY80" s="148">
        <f>IF('Для розрахунку'!AY79:BG79&gt;0,'Для розрахунку'!AY79:BG79,"-")</f>
        <v>66089.900000000009</v>
      </c>
      <c r="AZ80" s="148"/>
      <c r="BA80" s="148"/>
      <c r="BB80" s="148"/>
      <c r="BC80" s="148"/>
      <c r="BD80" s="148"/>
      <c r="BE80" s="148"/>
      <c r="BF80" s="148"/>
      <c r="BG80" s="148"/>
      <c r="BH80" s="176">
        <f>IF('Для розрахунку'!BH79:BR79&gt;0,'Для розрахунку'!BH79:BR79,"-")</f>
        <v>53028.6</v>
      </c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8"/>
    </row>
    <row r="81" spans="1:71">
      <c r="A81" s="8"/>
      <c r="B81" s="8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8"/>
    </row>
    <row r="82" spans="1:71">
      <c r="A82" s="8"/>
      <c r="B82" s="8"/>
      <c r="C82" s="166" t="s">
        <v>11</v>
      </c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8"/>
    </row>
    <row r="83" spans="1:7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</row>
    <row r="84" spans="1:71" ht="53.25" customHeight="1">
      <c r="A84" s="8"/>
      <c r="B84" s="8"/>
      <c r="C84" s="167" t="s">
        <v>10</v>
      </c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 t="s">
        <v>9</v>
      </c>
      <c r="AV84" s="167"/>
      <c r="AW84" s="167"/>
      <c r="AX84" s="167"/>
      <c r="AY84" s="167" t="s">
        <v>8</v>
      </c>
      <c r="AZ84" s="167"/>
      <c r="BA84" s="167"/>
      <c r="BB84" s="167"/>
      <c r="BC84" s="167"/>
      <c r="BD84" s="167"/>
      <c r="BE84" s="167"/>
      <c r="BF84" s="167"/>
      <c r="BG84" s="167"/>
      <c r="BH84" s="167" t="s">
        <v>7</v>
      </c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8"/>
    </row>
    <row r="85" spans="1:71" ht="13.5" customHeight="1">
      <c r="A85" s="8"/>
      <c r="B85" s="8"/>
      <c r="C85" s="167">
        <v>1</v>
      </c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>
        <v>2</v>
      </c>
      <c r="AV85" s="167"/>
      <c r="AW85" s="167"/>
      <c r="AX85" s="167"/>
      <c r="AY85" s="167">
        <v>3</v>
      </c>
      <c r="AZ85" s="167"/>
      <c r="BA85" s="167"/>
      <c r="BB85" s="167"/>
      <c r="BC85" s="167"/>
      <c r="BD85" s="167"/>
      <c r="BE85" s="167"/>
      <c r="BF85" s="167"/>
      <c r="BG85" s="167"/>
      <c r="BH85" s="167">
        <v>4</v>
      </c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8"/>
    </row>
    <row r="86" spans="1:71" ht="13.5" customHeight="1">
      <c r="A86" s="8"/>
      <c r="B86" s="8"/>
      <c r="C86" s="168" t="s">
        <v>6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7">
        <v>2600</v>
      </c>
      <c r="AV86" s="167"/>
      <c r="AW86" s="167"/>
      <c r="AX86" s="167"/>
      <c r="AY86" s="148" t="str">
        <f>IF('Для розрахунку'!AY85:BG85&gt;0,'Для розрахунку'!AY85:BG85,"-")</f>
        <v>-</v>
      </c>
      <c r="AZ86" s="148"/>
      <c r="BA86" s="148"/>
      <c r="BB86" s="148"/>
      <c r="BC86" s="148"/>
      <c r="BD86" s="148"/>
      <c r="BE86" s="148"/>
      <c r="BF86" s="148"/>
      <c r="BG86" s="148"/>
      <c r="BH86" s="176" t="str">
        <f>IF('Для розрахунку'!BH85:BR85&gt;0,'Для розрахунку'!BH85:BR85,"-")</f>
        <v>-</v>
      </c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8"/>
    </row>
    <row r="87" spans="1:71" ht="13.5" customHeight="1">
      <c r="A87" s="8"/>
      <c r="B87" s="8"/>
      <c r="C87" s="168" t="s">
        <v>5</v>
      </c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7">
        <v>2605</v>
      </c>
      <c r="AV87" s="167"/>
      <c r="AW87" s="167"/>
      <c r="AX87" s="167"/>
      <c r="AY87" s="148" t="str">
        <f>IF('Для розрахунку'!AY86:BG86&gt;0,'Для розрахунку'!AY86:BG86,"-")</f>
        <v>-</v>
      </c>
      <c r="AZ87" s="148"/>
      <c r="BA87" s="148"/>
      <c r="BB87" s="148"/>
      <c r="BC87" s="148"/>
      <c r="BD87" s="148"/>
      <c r="BE87" s="148"/>
      <c r="BF87" s="148"/>
      <c r="BG87" s="148"/>
      <c r="BH87" s="176" t="str">
        <f>IF('Для розрахунку'!BH86:BR86&gt;0,'Для розрахунку'!BH86:BR86,"-")</f>
        <v>-</v>
      </c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8"/>
    </row>
    <row r="88" spans="1:71" ht="13.5" customHeight="1">
      <c r="A88" s="8"/>
      <c r="B88" s="8"/>
      <c r="C88" s="168" t="s">
        <v>4</v>
      </c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7">
        <v>2610</v>
      </c>
      <c r="AV88" s="167"/>
      <c r="AW88" s="167"/>
      <c r="AX88" s="167"/>
      <c r="AY88" s="13" t="str">
        <f>IF('Для розрахунку'!AZ87&lt;0,"("," ")</f>
        <v xml:space="preserve"> </v>
      </c>
      <c r="AZ88" s="143" t="str">
        <f>IF('Для розрахунку'!AZ87:BF87=0,"-",ABS('Для розрахунку'!AZ87:BF87))</f>
        <v>-</v>
      </c>
      <c r="BA88" s="143"/>
      <c r="BB88" s="143"/>
      <c r="BC88" s="143"/>
      <c r="BD88" s="143"/>
      <c r="BE88" s="143"/>
      <c r="BF88" s="143"/>
      <c r="BG88" s="12" t="str">
        <f>IF('Для розрахунку'!AZ87&lt;0,")"," ")</f>
        <v xml:space="preserve"> </v>
      </c>
      <c r="BH88" s="11" t="str">
        <f>IF('Для розрахунку'!BI87&lt;0,"("," ")</f>
        <v xml:space="preserve"> </v>
      </c>
      <c r="BI88" s="209" t="str">
        <f>IF('Для розрахунку'!BI87:BQ87=0,"-",ABS('Для розрахунку'!BI87:BQ87))</f>
        <v>-</v>
      </c>
      <c r="BJ88" s="209"/>
      <c r="BK88" s="209"/>
      <c r="BL88" s="209"/>
      <c r="BM88" s="209"/>
      <c r="BN88" s="209"/>
      <c r="BO88" s="209"/>
      <c r="BP88" s="209"/>
      <c r="BQ88" s="209"/>
      <c r="BR88" s="10" t="str">
        <f>IF('Для розрахунку'!BI87&lt;0,")"," ")</f>
        <v xml:space="preserve"> </v>
      </c>
      <c r="BS88" s="8"/>
    </row>
    <row r="89" spans="1:71" ht="13.5" customHeight="1">
      <c r="A89" s="8"/>
      <c r="B89" s="8"/>
      <c r="C89" s="168" t="s">
        <v>3</v>
      </c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7">
        <v>2615</v>
      </c>
      <c r="AV89" s="167"/>
      <c r="AW89" s="167"/>
      <c r="AX89" s="167"/>
      <c r="AY89" s="13" t="str">
        <f>IF('Для розрахунку'!AZ88&lt;0,"("," ")</f>
        <v xml:space="preserve"> </v>
      </c>
      <c r="AZ89" s="143" t="str">
        <f>IF('Для розрахунку'!AZ88:BF88=0,"-",ABS('Для розрахунку'!AZ88:BF88))</f>
        <v>-</v>
      </c>
      <c r="BA89" s="143"/>
      <c r="BB89" s="143"/>
      <c r="BC89" s="143"/>
      <c r="BD89" s="143"/>
      <c r="BE89" s="143"/>
      <c r="BF89" s="143"/>
      <c r="BG89" s="12" t="str">
        <f>IF('Для розрахунку'!AZ88&lt;0,")"," ")</f>
        <v xml:space="preserve"> </v>
      </c>
      <c r="BH89" s="11" t="str">
        <f>IF('Для розрахунку'!BI88&lt;0,"("," ")</f>
        <v xml:space="preserve"> </v>
      </c>
      <c r="BI89" s="209" t="str">
        <f>IF('Для розрахунку'!BI88:BQ88=0,"-",ABS('Для розрахунку'!BI88:BQ88))</f>
        <v>-</v>
      </c>
      <c r="BJ89" s="209"/>
      <c r="BK89" s="209"/>
      <c r="BL89" s="209"/>
      <c r="BM89" s="209"/>
      <c r="BN89" s="209"/>
      <c r="BO89" s="209"/>
      <c r="BP89" s="209"/>
      <c r="BQ89" s="209"/>
      <c r="BR89" s="10" t="str">
        <f>IF('Для розрахунку'!BI88&lt;0,")"," ")</f>
        <v xml:space="preserve"> </v>
      </c>
      <c r="BS89" s="8"/>
    </row>
    <row r="90" spans="1:71" ht="13.5" customHeight="1">
      <c r="A90" s="8"/>
      <c r="B90" s="8"/>
      <c r="C90" s="168" t="s">
        <v>2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7">
        <v>2650</v>
      </c>
      <c r="AV90" s="167"/>
      <c r="AW90" s="167"/>
      <c r="AX90" s="167"/>
      <c r="AY90" s="148" t="str">
        <f>IF('Для розрахунку'!AY89:BG89&gt;0,'Для розрахунку'!AY89:BG89,"-")</f>
        <v>-</v>
      </c>
      <c r="AZ90" s="148"/>
      <c r="BA90" s="148"/>
      <c r="BB90" s="148"/>
      <c r="BC90" s="148"/>
      <c r="BD90" s="148"/>
      <c r="BE90" s="148"/>
      <c r="BF90" s="148"/>
      <c r="BG90" s="148"/>
      <c r="BH90" s="176" t="str">
        <f>IF('Для розрахунку'!BH89:BR89&gt;0,'Для розрахунку'!BH89:BR89,"-")</f>
        <v>-</v>
      </c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8"/>
    </row>
    <row r="91" spans="1:7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</row>
    <row r="92" spans="1:71" ht="13.5" customHeight="1">
      <c r="A92" s="8"/>
      <c r="B92" s="8"/>
      <c r="C92" s="227" t="s">
        <v>1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</row>
    <row r="93" spans="1:71" ht="9.75" customHeight="1">
      <c r="A93" s="8"/>
      <c r="B93" s="8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</row>
    <row r="94" spans="1:71" ht="13.5" customHeight="1">
      <c r="A94" s="8"/>
      <c r="B94" s="8"/>
      <c r="C94" s="228" t="s">
        <v>0</v>
      </c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</row>
    <row r="95" spans="1:7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</row>
    <row r="96" spans="1:7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</row>
    <row r="97" spans="1:7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</row>
    <row r="98" spans="1:7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</row>
    <row r="99" spans="1:7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</row>
    <row r="100" spans="1:7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</row>
  </sheetData>
  <mergeCells count="234">
    <mergeCell ref="BH90:BR90"/>
    <mergeCell ref="AZ88:BF88"/>
    <mergeCell ref="AZ89:BF89"/>
    <mergeCell ref="C86:AT86"/>
    <mergeCell ref="AU86:AX86"/>
    <mergeCell ref="BI88:BQ88"/>
    <mergeCell ref="BI89:BQ89"/>
    <mergeCell ref="AY86:BG86"/>
    <mergeCell ref="BH86:BR86"/>
    <mergeCell ref="C87:AT87"/>
    <mergeCell ref="AU87:AX87"/>
    <mergeCell ref="AY87:BG87"/>
    <mergeCell ref="BH87:BR87"/>
    <mergeCell ref="C92:R92"/>
    <mergeCell ref="C94:R94"/>
    <mergeCell ref="C88:AT88"/>
    <mergeCell ref="AU88:AX88"/>
    <mergeCell ref="C89:AT89"/>
    <mergeCell ref="AU89:AX89"/>
    <mergeCell ref="C90:AT90"/>
    <mergeCell ref="AU90:AX90"/>
    <mergeCell ref="AY90:BG90"/>
    <mergeCell ref="C82:BR82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79:AT79"/>
    <mergeCell ref="AU79:AX79"/>
    <mergeCell ref="AY79:BG79"/>
    <mergeCell ref="BH79:BR79"/>
    <mergeCell ref="C80:AT80"/>
    <mergeCell ref="AU80:AX80"/>
    <mergeCell ref="AY80:BG80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BH80:BR80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1:BR71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67:AT67"/>
    <mergeCell ref="AU67:AX67"/>
    <mergeCell ref="AZ67:BF67"/>
    <mergeCell ref="BI67:BQ67"/>
    <mergeCell ref="C68:AT68"/>
    <mergeCell ref="AU68:AX68"/>
    <mergeCell ref="C69:AT69"/>
    <mergeCell ref="AU69:AX69"/>
    <mergeCell ref="AZ69:BF69"/>
    <mergeCell ref="BI69:BQ69"/>
    <mergeCell ref="AZ68:BF68"/>
    <mergeCell ref="BI68:BQ68"/>
    <mergeCell ref="C64:AT64"/>
    <mergeCell ref="AU64:AX64"/>
    <mergeCell ref="C65:AT65"/>
    <mergeCell ref="AU65:AX65"/>
    <mergeCell ref="BI64:BQ64"/>
    <mergeCell ref="BI65:BQ65"/>
    <mergeCell ref="AZ64:BF64"/>
    <mergeCell ref="AZ65:BF65"/>
    <mergeCell ref="C66:AT66"/>
    <mergeCell ref="AU66:AX66"/>
    <mergeCell ref="AZ66:BF66"/>
    <mergeCell ref="BI66:BQ66"/>
    <mergeCell ref="C57:BR57"/>
    <mergeCell ref="C59:AT59"/>
    <mergeCell ref="AU59:AX59"/>
    <mergeCell ref="AY59:BG59"/>
    <mergeCell ref="BH59:BR59"/>
    <mergeCell ref="C62:AT62"/>
    <mergeCell ref="AU62:AX62"/>
    <mergeCell ref="C63:AT63"/>
    <mergeCell ref="AU63:AX63"/>
    <mergeCell ref="BI63:BQ63"/>
    <mergeCell ref="C60:AT60"/>
    <mergeCell ref="AU60:AX60"/>
    <mergeCell ref="AY60:BG60"/>
    <mergeCell ref="BH60:BR60"/>
    <mergeCell ref="C61:AT61"/>
    <mergeCell ref="AZ61:BF61"/>
    <mergeCell ref="AZ62:BF62"/>
    <mergeCell ref="BI61:BQ61"/>
    <mergeCell ref="BI62:BQ62"/>
    <mergeCell ref="AZ63:BF63"/>
    <mergeCell ref="AU61:AX61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BE45:BJ45"/>
    <mergeCell ref="C38:AT38"/>
    <mergeCell ref="AU38:AX38"/>
    <mergeCell ref="C39:AT39"/>
    <mergeCell ref="AU39:AX40"/>
    <mergeCell ref="AY39:BG40"/>
    <mergeCell ref="BH39:BR40"/>
    <mergeCell ref="C40:AT40"/>
    <mergeCell ref="AZ38:BF38"/>
    <mergeCell ref="BI38:BQ38"/>
    <mergeCell ref="C41:AT41"/>
    <mergeCell ref="AU41:AX41"/>
    <mergeCell ref="AZ41:BF41"/>
    <mergeCell ref="BI41:BQ41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0:AT30"/>
    <mergeCell ref="AU30:AX30"/>
    <mergeCell ref="AY30:BG30"/>
    <mergeCell ref="BH30:BR30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9:AT29"/>
    <mergeCell ref="AU29:AX29"/>
    <mergeCell ref="AY29:BG29"/>
    <mergeCell ref="BH29:BR29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1:AT21"/>
    <mergeCell ref="AU21:AX21"/>
    <mergeCell ref="AY21:BG21"/>
    <mergeCell ref="BH21:BR21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18:AT18"/>
    <mergeCell ref="AU18:AX19"/>
    <mergeCell ref="AY18:BG19"/>
    <mergeCell ref="BH18:BR19"/>
    <mergeCell ref="C19:AT19"/>
    <mergeCell ref="C20:AT20"/>
    <mergeCell ref="AU20:AX20"/>
    <mergeCell ref="AZ20:BF20"/>
    <mergeCell ref="BI20:BQ20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17:AT17"/>
    <mergeCell ref="AU17:AX17"/>
    <mergeCell ref="AZ17:BF17"/>
    <mergeCell ref="BI17:BQ17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</mergeCells>
  <pageMargins left="0.39370078740157483" right="0.39370078740157483" top="0.39370078740157483" bottom="0.39370078740157483" header="0.11811023622047245" footer="0.11811023622047245"/>
  <pageSetup paperSize="9" scale="95" orientation="portrait" blackAndWhite="1" r:id="rId1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Для розрахунку</vt:lpstr>
      <vt:lpstr>Звіт</vt:lpstr>
      <vt:lpstr>Лист1</vt:lpstr>
      <vt:lpstr>'Для розрахунку'!Область_печати</vt:lpstr>
      <vt:lpstr>Звіт!Область_печати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HOME</cp:lastModifiedBy>
  <cp:lastPrinted>2020-10-26T10:37:37Z</cp:lastPrinted>
  <dcterms:created xsi:type="dcterms:W3CDTF">2013-04-07T14:39:57Z</dcterms:created>
  <dcterms:modified xsi:type="dcterms:W3CDTF">2020-11-04T07:31:54Z</dcterms:modified>
</cp:coreProperties>
</file>