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<sst xmlns="http://schemas.openxmlformats.org/spreadsheetml/2006/main" count="210" uniqueCount="165">
  <si>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</si>
  <si>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</si>
  <si>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</si>
  <si>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</si>
  <si>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</si>
  <si>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</si>
  <si>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</si>
  <si>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</si>
  <si>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</si>
  <si>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</si>
  <si>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</si>
  <si>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</si>
  <si>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</si>
  <si>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</si>
  <si>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</si>
  <si>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</si>
  <si>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</si>
  <si>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</si>
  <si>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</si>
  <si>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</si>
  <si>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</si>
  <si>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</si>
  <si>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</si>
  <si>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</si>
  <si>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</si>
  <si>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</si>
  <si>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</si>
  <si>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</si>
  <si>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</si>
  <si>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</si>
  <si>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</si>
  <si>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</si>
  <si>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</si>
  <si>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</si>
  <si>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</si>
  <si>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</si>
  <si>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</si>
  <si>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</si>
  <si>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</si>
  <si>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</si>
  <si>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</si>
  <si>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</si>
  <si>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</si>
  <si>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</si>
  <si>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</si>
  <si>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</si>
  <si>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</si>
  <si>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</si>
  <si>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</si>
  <si>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</si>
  <si>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</si>
  <si>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</si>
  <si>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</si>
  <si>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</si>
  <si>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</si>
  <si>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</si>
  <si>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</si>
  <si>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</si>
  <si>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</si>
  <si>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</si>
  <si>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</si>
  <si>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</si>
  <si>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</si>
  <si>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</si>
  <si>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</si>
  <si>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</si>
  <si>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</si>
  <si>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</si>
  <si>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</si>
  <si>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</si>
  <si>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</si>
  <si>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</si>
  <si>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</si>
  <si>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</si>
  <si>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</si>
  <si>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</si>
  <si>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</si>
  <si>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</si>
  <si>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</si>
  <si>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</si>
  <si>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</si>
  <si>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</si>
  <si>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</si>
  <si>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</si>
  <si>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</si>
  <si>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</si>
  <si>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</si>
  <si>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</si>
  <si>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</si>
  <si>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</si>
  <si>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</si>
  <si>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</si>
  <si>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</si>
  <si>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</si>
  <si>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</si>
  <si>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</si>
  <si>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</si>
  <si>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</si>
  <si>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</si>
  <si>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</si>
  <si>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</si>
  <si>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</si>
  <si>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</si>
  <si>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</si>
  <si>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</si>
  <si>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</si>
  <si>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</si>
  <si>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</si>
  <si>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</si>
  <si>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</si>
  <si>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</si>
  <si>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 xml:space="preserve">Головний бухгалтер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</si>
  <si>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</si>
  <si>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</si>
  <si>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</si>
  <si>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</si>
  <si>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</si>
  <si>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</si>
  <si>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</si>
  <si>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</si>
  <si>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</si>
  <si>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</si>
  <si>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</si>
  <si>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</si>
  <si>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</si>
  <si>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</si>
  <si>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</si>
  <si>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</si>
  <si>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</si>
  <si>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</si>
  <si>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</si>
  <si>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</si>
  <si>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</si>
  <si>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</si>
  <si>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</si>
  <si>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</si>
  <si>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</si>
  <si>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</si>
  <si>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</si>
  <si>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</si>
  <si>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</si>
  <si>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</si>
  <si>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</si>
  <si>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</si>
  <si>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</si>
  <si>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</si>
  <si>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</si>
  <si>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</si>
  <si>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</si>
  <si>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</si>
  <si>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</si>
  <si>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</si>
  <si>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</si>
  <si>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</si>
  <si>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</si>
  <si>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</si>
  <si>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</si>
  <si>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r>
      <t xml:space="preserve">     </t>
    </r>
    <r>
      <rPr>
        <i/>
        <sz val="10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</si>
  <si>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>по КП  «Міськводоканал»</t>
  </si>
  <si>
    <t>Директор КП «Міськводоканал»</t>
  </si>
  <si>
    <t>Наталія ТЯГУР</t>
  </si>
  <si>
    <t>Андрій КОЗІБРОДА</t>
  </si>
  <si>
    <t>Начальник ПЕВ</t>
  </si>
  <si>
    <t>Наталія ОЛАХ</t>
  </si>
  <si>
    <t>Звіт про виконання  фінансового плану підприємства за 9 місяців 2021 року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</si>
</sst>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 грн.&quot;_-;\-* #,##0.00&quot; грн.&quot;_-;_-* \-??&quot; грн.&quot;_-;_-@_-"/>
    <numFmt numFmtId="165" formatCode="000"/>
    <numFmt numFmtId="166" formatCode="#,##0.0"/>
    <numFmt numFmtId="167" formatCode="0.0"/>
    <numFmt numFmtId="168" formatCode="#,00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11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66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65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6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5" fontId="11" fillId="0" borderId="10" xfId="0" applyNumberFormat="1" applyFont="1" applyBorder="1" applyAlignment="1">
      <alignment horizontal="center"/>
    </xf>
    <xf numFmtId="168" fontId="11" fillId="0" borderId="11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/>
    </xf>
    <xf numFmtId="166" fontId="8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1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164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0" borderId="12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39" borderId="12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="87" zoomScaleNormal="87" zoomScalePageLayoutView="0" workbookViewId="0" topLeftCell="A105">
      <selection activeCell="K139" sqref="K139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2.421875" style="0" customWidth="1"/>
    <col min="7" max="8" width="0" style="0" hidden="1" customWidth="1"/>
    <col min="9" max="9" width="0.289062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92" t="s">
        <v>0</v>
      </c>
      <c r="C2" s="92"/>
      <c r="D2" s="92"/>
      <c r="E2" s="4"/>
      <c r="F2" s="4"/>
      <c r="G2" s="4"/>
      <c r="H2" s="4"/>
      <c r="I2" s="4"/>
      <c r="J2" s="4"/>
      <c r="K2" s="4"/>
    </row>
    <row r="3" spans="5:9" ht="12.75" customHeight="1" hidden="1">
      <c r="E3" s="93"/>
      <c r="F3" s="93"/>
      <c r="G3" s="94" t="s">
        <v>1</v>
      </c>
      <c r="H3" s="94"/>
      <c r="I3" s="94"/>
    </row>
    <row r="4" spans="3:10" ht="12.75" customHeight="1" hidden="1">
      <c r="C4" s="95" t="s">
        <v>2</v>
      </c>
      <c r="D4" s="95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96"/>
      <c r="K5" s="96"/>
    </row>
    <row r="6" spans="1:9" ht="15.75">
      <c r="A6" s="97" t="s">
        <v>164</v>
      </c>
      <c r="B6" s="97"/>
      <c r="C6" s="97"/>
      <c r="D6" s="97"/>
      <c r="E6" s="97"/>
      <c r="F6" s="97"/>
      <c r="G6" s="97"/>
      <c r="H6" s="97"/>
      <c r="I6" s="97"/>
    </row>
    <row r="7" spans="1:9" ht="15.75" customHeight="1">
      <c r="A7" s="101" t="s">
        <v>158</v>
      </c>
      <c r="B7" s="101"/>
      <c r="C7" s="101"/>
      <c r="D7" s="101"/>
      <c r="E7" s="101"/>
      <c r="F7" s="101"/>
      <c r="G7" s="101"/>
      <c r="H7" s="101"/>
      <c r="I7" s="101"/>
    </row>
    <row r="8" spans="6:9" ht="10.5" customHeight="1">
      <c r="F8" s="9" t="s">
        <v>3</v>
      </c>
      <c r="H8" s="102" t="s">
        <v>4</v>
      </c>
      <c r="I8" s="102"/>
    </row>
    <row r="9" spans="1:9" ht="29.25" customHeight="1">
      <c r="A9" s="103" t="s">
        <v>125</v>
      </c>
      <c r="B9" s="104"/>
      <c r="C9" s="104"/>
      <c r="D9" s="104"/>
      <c r="E9" s="104"/>
      <c r="F9" s="104"/>
      <c r="G9" s="104"/>
      <c r="H9" s="104"/>
      <c r="I9" s="105"/>
    </row>
    <row r="10" spans="1:11" ht="6" customHeight="1">
      <c r="A10" s="106"/>
      <c r="B10" s="107" t="s">
        <v>5</v>
      </c>
      <c r="C10" s="107" t="s">
        <v>6</v>
      </c>
      <c r="D10" s="107" t="s">
        <v>7</v>
      </c>
      <c r="E10" s="107" t="s">
        <v>8</v>
      </c>
      <c r="F10" s="107" t="s">
        <v>9</v>
      </c>
      <c r="G10" s="107"/>
      <c r="H10" s="107"/>
      <c r="I10" s="107"/>
      <c r="K10" s="10"/>
    </row>
    <row r="11" spans="1:9" ht="5.25" customHeight="1">
      <c r="A11" s="106"/>
      <c r="B11" s="107"/>
      <c r="C11" s="107"/>
      <c r="D11" s="107"/>
      <c r="E11" s="107"/>
      <c r="F11" s="107"/>
      <c r="G11" s="107"/>
      <c r="H11" s="107"/>
      <c r="I11" s="107"/>
    </row>
    <row r="12" spans="1:14" ht="13.5" customHeight="1">
      <c r="A12" s="106"/>
      <c r="B12" s="107"/>
      <c r="C12" s="107"/>
      <c r="D12" s="107"/>
      <c r="E12" s="107"/>
      <c r="F12" s="107"/>
      <c r="G12" s="107"/>
      <c r="H12" s="107"/>
      <c r="I12" s="107"/>
      <c r="K12" s="98"/>
      <c r="L12" s="98"/>
      <c r="M12" s="98"/>
      <c r="N12" s="98"/>
    </row>
    <row r="13" spans="1:14" ht="3" customHeight="1">
      <c r="A13" s="106"/>
      <c r="B13" s="107"/>
      <c r="C13" s="107"/>
      <c r="D13" s="107"/>
      <c r="E13" s="107"/>
      <c r="F13" s="107"/>
      <c r="G13" s="107"/>
      <c r="H13" s="107"/>
      <c r="I13" s="107"/>
      <c r="K13" s="98"/>
      <c r="L13" s="98"/>
      <c r="M13" s="98"/>
      <c r="N13" s="98"/>
    </row>
    <row r="14" spans="1:9" ht="18" customHeight="1">
      <c r="A14" s="17" t="s">
        <v>10</v>
      </c>
      <c r="B14" s="99"/>
      <c r="C14" s="99">
        <v>6250</v>
      </c>
      <c r="D14" s="99"/>
      <c r="E14" s="99"/>
      <c r="F14" s="99"/>
      <c r="G14" s="99"/>
      <c r="H14" s="99"/>
      <c r="I14" s="99"/>
    </row>
    <row r="15" spans="1:10" ht="29.25" customHeight="1">
      <c r="A15" s="31" t="s">
        <v>11</v>
      </c>
      <c r="B15" s="39">
        <v>1</v>
      </c>
      <c r="C15" s="50">
        <v>26454.8</v>
      </c>
      <c r="D15" s="47">
        <f>D16+D19</f>
        <v>43852.8</v>
      </c>
      <c r="E15" s="47">
        <f>D15-C15</f>
        <v>17398.000000000004</v>
      </c>
      <c r="F15" s="47">
        <f>E15/C15%</f>
        <v>65.76500294842525</v>
      </c>
      <c r="G15" s="19">
        <v>5621.2</v>
      </c>
      <c r="H15" s="19">
        <v>5617.4</v>
      </c>
      <c r="I15" s="19">
        <v>5618.2</v>
      </c>
      <c r="J15" s="11"/>
    </row>
    <row r="16" spans="1:10" ht="15">
      <c r="A16" s="36" t="s">
        <v>122</v>
      </c>
      <c r="B16" s="40">
        <v>2</v>
      </c>
      <c r="C16" s="47">
        <v>4409.2</v>
      </c>
      <c r="D16" s="50">
        <f>D19*20%</f>
        <v>7308.8</v>
      </c>
      <c r="E16" s="50">
        <f>D16-C16</f>
        <v>2899.6000000000004</v>
      </c>
      <c r="F16" s="47">
        <f>E16/C16%</f>
        <v>65.76249659802232</v>
      </c>
      <c r="G16" s="21">
        <v>936.8</v>
      </c>
      <c r="H16" s="21">
        <v>936.7</v>
      </c>
      <c r="I16" s="21">
        <v>936.7</v>
      </c>
      <c r="J16" s="11"/>
    </row>
    <row r="17" spans="1:10" ht="15">
      <c r="A17" s="33" t="s">
        <v>123</v>
      </c>
      <c r="B17" s="41">
        <v>3</v>
      </c>
      <c r="C17" s="47" t="s">
        <v>12</v>
      </c>
      <c r="D17" s="47" t="s">
        <v>12</v>
      </c>
      <c r="E17" s="47" t="s">
        <v>12</v>
      </c>
      <c r="F17" s="47"/>
      <c r="G17" s="20" t="s">
        <v>12</v>
      </c>
      <c r="H17" s="20" t="s">
        <v>12</v>
      </c>
      <c r="I17" s="20" t="s">
        <v>12</v>
      </c>
      <c r="J17" s="12"/>
    </row>
    <row r="18" spans="1:10" ht="15" customHeight="1">
      <c r="A18" s="31" t="s">
        <v>124</v>
      </c>
      <c r="B18" s="41">
        <v>4</v>
      </c>
      <c r="C18" s="51"/>
      <c r="D18" s="47" t="s">
        <v>12</v>
      </c>
      <c r="E18" s="47" t="s">
        <v>12</v>
      </c>
      <c r="F18" s="47"/>
      <c r="G18" s="20" t="s">
        <v>12</v>
      </c>
      <c r="H18" s="20" t="s">
        <v>12</v>
      </c>
      <c r="I18" s="20" t="s">
        <v>12</v>
      </c>
      <c r="J18" s="11"/>
    </row>
    <row r="19" spans="1:10" ht="29.25" customHeight="1">
      <c r="A19" s="31" t="s">
        <v>13</v>
      </c>
      <c r="B19" s="41">
        <v>5</v>
      </c>
      <c r="C19" s="84">
        <v>22045.6</v>
      </c>
      <c r="D19" s="84">
        <v>36544</v>
      </c>
      <c r="E19" s="84">
        <f aca="true" t="shared" si="0" ref="E19:E24">D19-C19</f>
        <v>14498.400000000001</v>
      </c>
      <c r="F19" s="85">
        <f>E19/C19%</f>
        <v>65.76550422760099</v>
      </c>
      <c r="G19" s="23">
        <f>G15-G16</f>
        <v>4684.4</v>
      </c>
      <c r="H19" s="23">
        <f>H15-H16</f>
        <v>4680.7</v>
      </c>
      <c r="I19" s="23">
        <f>I15-I16</f>
        <v>4681.5</v>
      </c>
      <c r="J19" s="11"/>
    </row>
    <row r="20" spans="1:10" ht="15" customHeight="1">
      <c r="A20" s="34" t="s">
        <v>14</v>
      </c>
      <c r="B20" s="41">
        <v>6</v>
      </c>
      <c r="C20" s="84">
        <v>0</v>
      </c>
      <c r="D20" s="84">
        <f>D21+D22+D23+D24</f>
        <v>13274</v>
      </c>
      <c r="E20" s="84">
        <f t="shared" si="0"/>
        <v>13274</v>
      </c>
      <c r="F20" s="85">
        <v>0</v>
      </c>
      <c r="G20" s="23">
        <f>G21+G22+G23+G24</f>
        <v>1103.4</v>
      </c>
      <c r="H20" s="23">
        <f>H21+H22+H23+H24</f>
        <v>1107.1</v>
      </c>
      <c r="I20" s="23">
        <f>I21+I22+I23+I24</f>
        <v>1107.3</v>
      </c>
      <c r="J20" s="11"/>
    </row>
    <row r="21" spans="1:10" ht="13.5" customHeight="1">
      <c r="A21" s="24" t="s">
        <v>118</v>
      </c>
      <c r="B21" s="41" t="s">
        <v>15</v>
      </c>
      <c r="C21" s="47">
        <v>0</v>
      </c>
      <c r="D21" s="47">
        <v>0</v>
      </c>
      <c r="E21" s="47">
        <f t="shared" si="0"/>
        <v>0</v>
      </c>
      <c r="F21" s="47"/>
      <c r="G21" s="19">
        <v>305.8</v>
      </c>
      <c r="H21" s="19">
        <v>309.2</v>
      </c>
      <c r="I21" s="19">
        <v>309.2</v>
      </c>
      <c r="J21" s="11"/>
    </row>
    <row r="22" spans="1:10" ht="13.5" customHeight="1">
      <c r="A22" s="24" t="s">
        <v>119</v>
      </c>
      <c r="B22" s="41" t="s">
        <v>16</v>
      </c>
      <c r="C22" s="47">
        <v>0</v>
      </c>
      <c r="D22" s="47">
        <v>0</v>
      </c>
      <c r="E22" s="47">
        <f t="shared" si="0"/>
        <v>0</v>
      </c>
      <c r="F22" s="47"/>
      <c r="G22" s="19">
        <v>36.1</v>
      </c>
      <c r="H22" s="19">
        <v>36.4</v>
      </c>
      <c r="I22" s="19">
        <v>36.4</v>
      </c>
      <c r="J22" s="11"/>
    </row>
    <row r="23" spans="1:10" ht="13.5" customHeight="1">
      <c r="A23" s="24" t="s">
        <v>120</v>
      </c>
      <c r="B23" s="41" t="s">
        <v>17</v>
      </c>
      <c r="C23" s="47">
        <v>0</v>
      </c>
      <c r="D23" s="47">
        <v>0</v>
      </c>
      <c r="E23" s="47">
        <f t="shared" si="0"/>
        <v>0</v>
      </c>
      <c r="F23" s="47">
        <v>0</v>
      </c>
      <c r="G23" s="19">
        <v>353.4</v>
      </c>
      <c r="H23" s="19">
        <v>353.4</v>
      </c>
      <c r="I23" s="19">
        <v>353.4</v>
      </c>
      <c r="J23" s="11"/>
    </row>
    <row r="24" spans="1:10" ht="15" customHeight="1">
      <c r="A24" s="24" t="s">
        <v>121</v>
      </c>
      <c r="B24" s="41" t="s">
        <v>18</v>
      </c>
      <c r="C24" s="48">
        <v>0</v>
      </c>
      <c r="D24" s="47">
        <v>13274</v>
      </c>
      <c r="E24" s="47">
        <f t="shared" si="0"/>
        <v>13274</v>
      </c>
      <c r="F24" s="47">
        <v>0</v>
      </c>
      <c r="G24" s="19">
        <v>408.1</v>
      </c>
      <c r="H24" s="19">
        <v>408.1</v>
      </c>
      <c r="I24" s="19">
        <v>408.3</v>
      </c>
      <c r="J24" s="11"/>
    </row>
    <row r="25" spans="1:10" ht="15.75" customHeight="1">
      <c r="A25" s="31" t="s">
        <v>19</v>
      </c>
      <c r="B25" s="42">
        <v>7</v>
      </c>
      <c r="C25" s="49"/>
      <c r="D25" s="46">
        <v>500</v>
      </c>
      <c r="E25" s="47"/>
      <c r="F25" s="47"/>
      <c r="G25" s="20" t="s">
        <v>12</v>
      </c>
      <c r="H25" s="20" t="s">
        <v>12</v>
      </c>
      <c r="I25" s="20" t="s">
        <v>12</v>
      </c>
      <c r="J25" s="11"/>
    </row>
    <row r="26" spans="1:10" ht="14.25" customHeight="1">
      <c r="A26" s="31" t="s">
        <v>20</v>
      </c>
      <c r="B26" s="42">
        <v>8</v>
      </c>
      <c r="C26" s="49" t="s">
        <v>12</v>
      </c>
      <c r="D26" s="46">
        <v>8018</v>
      </c>
      <c r="E26" s="47"/>
      <c r="F26" s="47"/>
      <c r="G26" s="20" t="s">
        <v>12</v>
      </c>
      <c r="H26" s="20" t="s">
        <v>12</v>
      </c>
      <c r="I26" s="20" t="s">
        <v>12</v>
      </c>
      <c r="J26" s="11"/>
    </row>
    <row r="27" spans="1:10" ht="15">
      <c r="A27" s="31" t="s">
        <v>21</v>
      </c>
      <c r="B27" s="41">
        <v>9</v>
      </c>
      <c r="C27" s="50">
        <v>989.5</v>
      </c>
      <c r="D27" s="47"/>
      <c r="E27" s="47">
        <f>D27-C27</f>
        <v>-989.5</v>
      </c>
      <c r="F27" s="47">
        <f>E27/C27%</f>
        <v>-100</v>
      </c>
      <c r="G27" s="19">
        <v>74.8</v>
      </c>
      <c r="H27" s="19">
        <v>74.8</v>
      </c>
      <c r="I27" s="19">
        <v>74.8</v>
      </c>
      <c r="J27" s="11"/>
    </row>
    <row r="28" spans="1:10" ht="13.5" customHeight="1">
      <c r="A28" s="25" t="s">
        <v>22</v>
      </c>
      <c r="B28" s="41">
        <v>10</v>
      </c>
      <c r="C28" s="84">
        <f>C20+C19+C27</f>
        <v>23035.1</v>
      </c>
      <c r="D28" s="84">
        <f>D19+D20+D27+D26+D25</f>
        <v>58336</v>
      </c>
      <c r="E28" s="84">
        <f>D28-C28</f>
        <v>35300.9</v>
      </c>
      <c r="F28" s="85">
        <f>E28/C28%</f>
        <v>153.24830367569493</v>
      </c>
      <c r="G28" s="23">
        <f>G19+G20+G27</f>
        <v>5862.599999999999</v>
      </c>
      <c r="H28" s="23">
        <f>H19+H20+H27</f>
        <v>5862.599999999999</v>
      </c>
      <c r="I28" s="23">
        <f>I19+I20+I27</f>
        <v>5863.6</v>
      </c>
      <c r="J28" s="11"/>
    </row>
    <row r="29" spans="1:10" ht="18" customHeight="1">
      <c r="A29" s="16" t="s">
        <v>23</v>
      </c>
      <c r="B29" s="100"/>
      <c r="C29" s="100"/>
      <c r="D29" s="100"/>
      <c r="E29" s="100"/>
      <c r="F29" s="100"/>
      <c r="G29" s="100"/>
      <c r="H29" s="100"/>
      <c r="I29" s="100"/>
      <c r="J29" s="11"/>
    </row>
    <row r="30" spans="1:10" ht="32.25" customHeight="1">
      <c r="A30" s="31" t="s">
        <v>24</v>
      </c>
      <c r="B30" s="41">
        <v>11</v>
      </c>
      <c r="C30" s="47">
        <v>19428.9</v>
      </c>
      <c r="D30" s="47">
        <v>37615</v>
      </c>
      <c r="E30" s="52">
        <f>D30-C30</f>
        <v>18186.1</v>
      </c>
      <c r="F30" s="47">
        <f>E30/C30%</f>
        <v>93.60334347286772</v>
      </c>
      <c r="G30" s="19"/>
      <c r="H30" s="19"/>
      <c r="I30" s="19"/>
      <c r="J30" s="11"/>
    </row>
    <row r="31" spans="1:10" ht="17.25" customHeight="1">
      <c r="A31" s="18" t="s">
        <v>25</v>
      </c>
      <c r="B31" s="41">
        <v>12</v>
      </c>
      <c r="C31" s="84">
        <f>C32+C33+C34+C36</f>
        <v>1891.1999999999998</v>
      </c>
      <c r="D31" s="84">
        <f>D32+D35+D36</f>
        <v>2119</v>
      </c>
      <c r="E31" s="84">
        <f>D31-C31</f>
        <v>227.80000000000018</v>
      </c>
      <c r="F31" s="85">
        <f>E31/C31%</f>
        <v>12.045262267343496</v>
      </c>
      <c r="G31" s="23"/>
      <c r="H31" s="23"/>
      <c r="I31" s="23"/>
      <c r="J31" s="11"/>
    </row>
    <row r="32" spans="1:10" ht="27" customHeight="1">
      <c r="A32" s="31" t="s">
        <v>113</v>
      </c>
      <c r="B32" s="41" t="s">
        <v>26</v>
      </c>
      <c r="C32" s="47">
        <v>228.1</v>
      </c>
      <c r="D32" s="47">
        <v>0</v>
      </c>
      <c r="E32" s="52">
        <f>D32-C32</f>
        <v>-228.1</v>
      </c>
      <c r="F32" s="47">
        <f>E32/C32%</f>
        <v>-99.99999999999999</v>
      </c>
      <c r="G32" s="19"/>
      <c r="H32" s="19"/>
      <c r="I32" s="19"/>
      <c r="J32" s="11"/>
    </row>
    <row r="33" spans="1:10" ht="15" customHeight="1">
      <c r="A33" s="31" t="s">
        <v>114</v>
      </c>
      <c r="B33" s="41" t="s">
        <v>27</v>
      </c>
      <c r="C33" s="47"/>
      <c r="D33" s="47"/>
      <c r="E33" s="52"/>
      <c r="F33" s="47"/>
      <c r="G33" s="19"/>
      <c r="H33" s="19"/>
      <c r="I33" s="19"/>
      <c r="J33" s="11"/>
    </row>
    <row r="34" spans="1:10" ht="13.5" customHeight="1">
      <c r="A34" s="33" t="s">
        <v>115</v>
      </c>
      <c r="B34" s="41" t="s">
        <v>28</v>
      </c>
      <c r="C34" s="47"/>
      <c r="D34" s="47"/>
      <c r="E34" s="52">
        <f>D34-C34</f>
        <v>0</v>
      </c>
      <c r="F34" s="47"/>
      <c r="G34" s="19"/>
      <c r="H34" s="19"/>
      <c r="I34" s="19"/>
      <c r="J34" s="11"/>
    </row>
    <row r="35" spans="1:10" ht="15" customHeight="1">
      <c r="A35" s="31" t="s">
        <v>116</v>
      </c>
      <c r="B35" s="41" t="s">
        <v>29</v>
      </c>
      <c r="C35" s="47">
        <v>0</v>
      </c>
      <c r="D35" s="47">
        <v>0</v>
      </c>
      <c r="E35" s="52">
        <f>D35-C35</f>
        <v>0</v>
      </c>
      <c r="F35" s="47"/>
      <c r="G35" s="19"/>
      <c r="H35" s="19"/>
      <c r="I35" s="19"/>
      <c r="J35" s="11"/>
    </row>
    <row r="36" spans="1:10" ht="16.5" customHeight="1">
      <c r="A36" s="31" t="s">
        <v>117</v>
      </c>
      <c r="B36" s="41" t="s">
        <v>30</v>
      </c>
      <c r="C36" s="47">
        <v>1663.1</v>
      </c>
      <c r="D36" s="47">
        <v>2119</v>
      </c>
      <c r="E36" s="52">
        <f>D36-C36</f>
        <v>455.9000000000001</v>
      </c>
      <c r="F36" s="47">
        <f>E36/C36%</f>
        <v>27.412663099031935</v>
      </c>
      <c r="G36" s="19"/>
      <c r="H36" s="19"/>
      <c r="I36" s="19"/>
      <c r="J36" s="11"/>
    </row>
    <row r="37" spans="1:10" ht="16.5" customHeight="1">
      <c r="A37" s="31" t="s">
        <v>31</v>
      </c>
      <c r="B37" s="41" t="s">
        <v>32</v>
      </c>
      <c r="C37" s="47">
        <v>719.1</v>
      </c>
      <c r="D37" s="47">
        <v>1752</v>
      </c>
      <c r="E37" s="52">
        <f>D37-C37</f>
        <v>1032.9</v>
      </c>
      <c r="F37" s="47">
        <f>E37/C37%</f>
        <v>143.6378806841886</v>
      </c>
      <c r="G37" s="19"/>
      <c r="H37" s="19"/>
      <c r="I37" s="19"/>
      <c r="J37" s="11"/>
    </row>
    <row r="38" spans="1:10" ht="28.5" customHeight="1">
      <c r="A38" s="31" t="s">
        <v>33</v>
      </c>
      <c r="B38" s="41" t="s">
        <v>34</v>
      </c>
      <c r="C38" s="48">
        <v>0</v>
      </c>
      <c r="D38" s="47">
        <v>13274</v>
      </c>
      <c r="E38" s="52">
        <f>D38-C38</f>
        <v>13274</v>
      </c>
      <c r="F38" s="47">
        <v>0</v>
      </c>
      <c r="G38" s="19"/>
      <c r="H38" s="19"/>
      <c r="I38" s="19"/>
      <c r="J38" s="11"/>
    </row>
    <row r="39" spans="1:10" ht="15" customHeight="1">
      <c r="A39" s="31" t="s">
        <v>112</v>
      </c>
      <c r="B39" s="42" t="s">
        <v>35</v>
      </c>
      <c r="C39" s="49" t="s">
        <v>12</v>
      </c>
      <c r="D39" s="46"/>
      <c r="E39" s="52"/>
      <c r="F39" s="47"/>
      <c r="G39" s="20"/>
      <c r="H39" s="20"/>
      <c r="I39" s="20"/>
      <c r="J39" s="11"/>
    </row>
    <row r="40" spans="1:9" ht="16.5" customHeight="1">
      <c r="A40" s="31" t="s">
        <v>36</v>
      </c>
      <c r="B40" s="42" t="s">
        <v>37</v>
      </c>
      <c r="C40" s="49" t="s">
        <v>12</v>
      </c>
      <c r="D40" s="46"/>
      <c r="E40" s="52"/>
      <c r="F40" s="47"/>
      <c r="G40" s="20"/>
      <c r="H40" s="20"/>
      <c r="I40" s="20"/>
    </row>
    <row r="41" spans="1:10" ht="18" customHeight="1">
      <c r="A41" s="35" t="s">
        <v>38</v>
      </c>
      <c r="B41" s="41" t="s">
        <v>39</v>
      </c>
      <c r="C41" s="50">
        <v>975.6</v>
      </c>
      <c r="D41" s="47">
        <v>6495</v>
      </c>
      <c r="E41" s="52">
        <f>D41-C41</f>
        <v>5519.4</v>
      </c>
      <c r="F41" s="47">
        <f>E41/C41%</f>
        <v>565.7441574415743</v>
      </c>
      <c r="G41" s="19"/>
      <c r="H41" s="19"/>
      <c r="I41" s="19"/>
      <c r="J41" s="11"/>
    </row>
    <row r="42" spans="1:10" ht="15.75" customHeight="1">
      <c r="A42" s="31" t="s">
        <v>40</v>
      </c>
      <c r="B42" s="41" t="s">
        <v>41</v>
      </c>
      <c r="C42" s="51" t="s">
        <v>12</v>
      </c>
      <c r="D42" s="47"/>
      <c r="E42" s="47"/>
      <c r="F42" s="47"/>
      <c r="G42" s="20"/>
      <c r="H42" s="20"/>
      <c r="I42" s="20"/>
      <c r="J42" s="11"/>
    </row>
    <row r="43" spans="1:10" ht="15" customHeight="1">
      <c r="A43" s="33" t="s">
        <v>42</v>
      </c>
      <c r="B43" s="39" t="s">
        <v>43</v>
      </c>
      <c r="C43" s="84">
        <f>C30+C31+C37+C38+C41</f>
        <v>23014.8</v>
      </c>
      <c r="D43" s="84">
        <f>D30+D31+D37+D38+D41</f>
        <v>61255</v>
      </c>
      <c r="E43" s="84">
        <f>D43-C43</f>
        <v>38240.2</v>
      </c>
      <c r="F43" s="85">
        <f>E43/C43%</f>
        <v>166.15482211446547</v>
      </c>
      <c r="G43" s="23"/>
      <c r="H43" s="23"/>
      <c r="I43" s="23"/>
      <c r="J43" s="11"/>
    </row>
    <row r="44" spans="1:10" ht="9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"/>
    </row>
    <row r="45" spans="1:10" ht="13.5" customHeight="1">
      <c r="A45" s="33" t="s">
        <v>44</v>
      </c>
      <c r="B45" s="39" t="s">
        <v>45</v>
      </c>
      <c r="C45" s="84">
        <f>C19-C30</f>
        <v>2616.699999999997</v>
      </c>
      <c r="D45" s="84">
        <f>D19-D30</f>
        <v>-1071</v>
      </c>
      <c r="E45" s="84">
        <f>D45-C45</f>
        <v>-3687.699999999997</v>
      </c>
      <c r="F45" s="84">
        <f>E45/C45%</f>
        <v>-140.929414911912</v>
      </c>
      <c r="G45" s="23"/>
      <c r="H45" s="23"/>
      <c r="I45" s="23"/>
      <c r="J45" s="11"/>
    </row>
    <row r="46" spans="1:10" ht="16.5" customHeight="1">
      <c r="A46" s="31" t="s">
        <v>46</v>
      </c>
      <c r="B46" s="39" t="s">
        <v>47</v>
      </c>
      <c r="C46" s="86">
        <v>0</v>
      </c>
      <c r="D46" s="84"/>
      <c r="E46" s="84">
        <f>D46-C46</f>
        <v>0</v>
      </c>
      <c r="F46" s="84">
        <v>0</v>
      </c>
      <c r="G46" s="19"/>
      <c r="H46" s="19"/>
      <c r="I46" s="19"/>
      <c r="J46" s="11"/>
    </row>
    <row r="47" spans="1:10" ht="30" customHeight="1">
      <c r="A47" s="31" t="s">
        <v>48</v>
      </c>
      <c r="B47" s="43" t="s">
        <v>49</v>
      </c>
      <c r="C47" s="49" t="s">
        <v>12</v>
      </c>
      <c r="D47" s="46" t="s">
        <v>12</v>
      </c>
      <c r="E47" s="52"/>
      <c r="F47" s="53"/>
      <c r="G47" s="20"/>
      <c r="H47" s="20"/>
      <c r="I47" s="20"/>
      <c r="J47" s="11"/>
    </row>
    <row r="48" spans="1:10" ht="17.25" customHeight="1">
      <c r="A48" s="37" t="s">
        <v>131</v>
      </c>
      <c r="B48" s="43" t="s">
        <v>50</v>
      </c>
      <c r="C48" s="49" t="s">
        <v>12</v>
      </c>
      <c r="D48" s="46" t="s">
        <v>12</v>
      </c>
      <c r="E48" s="52"/>
      <c r="F48" s="53"/>
      <c r="G48" s="20"/>
      <c r="H48" s="20"/>
      <c r="I48" s="20"/>
      <c r="J48" s="11"/>
    </row>
    <row r="49" spans="1:10" ht="20.25" customHeight="1">
      <c r="A49" s="38" t="s">
        <v>51</v>
      </c>
      <c r="B49" s="39" t="s">
        <v>52</v>
      </c>
      <c r="C49" s="87">
        <f>C28-C43</f>
        <v>20.299999999999272</v>
      </c>
      <c r="D49" s="84">
        <f>D51</f>
        <v>-2919</v>
      </c>
      <c r="E49" s="84">
        <f>D49-C49</f>
        <v>-2939.2999999999993</v>
      </c>
      <c r="F49" s="84">
        <f>E49/C49%</f>
        <v>-14479.310344828102</v>
      </c>
      <c r="G49" s="23"/>
      <c r="H49" s="23"/>
      <c r="I49" s="23"/>
      <c r="J49" s="11"/>
    </row>
    <row r="50" spans="1:10" ht="17.25" customHeight="1">
      <c r="A50" s="37" t="s">
        <v>129</v>
      </c>
      <c r="B50" s="39" t="s">
        <v>53</v>
      </c>
      <c r="C50" s="47">
        <v>20</v>
      </c>
      <c r="D50" s="47"/>
      <c r="E50" s="52">
        <f>D50-C50</f>
        <v>-20</v>
      </c>
      <c r="F50" s="53"/>
      <c r="G50" s="19"/>
      <c r="H50" s="19"/>
      <c r="I50" s="19"/>
      <c r="J50" s="11"/>
    </row>
    <row r="51" spans="1:10" ht="18" customHeight="1">
      <c r="A51" s="37" t="s">
        <v>130</v>
      </c>
      <c r="B51" s="39" t="s">
        <v>54</v>
      </c>
      <c r="C51" s="85"/>
      <c r="D51" s="85">
        <f>D28-D43</f>
        <v>-2919</v>
      </c>
      <c r="E51" s="84">
        <f>D51-C51</f>
        <v>-2919</v>
      </c>
      <c r="F51" s="84">
        <v>0</v>
      </c>
      <c r="G51" s="23"/>
      <c r="H51" s="23"/>
      <c r="I51" s="23"/>
      <c r="J51" s="11"/>
    </row>
    <row r="52" spans="1:10" ht="36" customHeight="1">
      <c r="A52" s="111" t="s">
        <v>55</v>
      </c>
      <c r="B52" s="112"/>
      <c r="C52" s="112"/>
      <c r="D52" s="112"/>
      <c r="E52" s="112"/>
      <c r="F52" s="112"/>
      <c r="G52" s="112"/>
      <c r="H52" s="112"/>
      <c r="I52" s="113"/>
      <c r="J52" s="11"/>
    </row>
    <row r="53" spans="1:9" ht="17.25" customHeight="1">
      <c r="A53" s="57" t="s">
        <v>56</v>
      </c>
      <c r="B53" s="25"/>
      <c r="C53" s="26"/>
      <c r="D53" s="26"/>
      <c r="E53" s="26"/>
      <c r="F53" s="26"/>
      <c r="G53" s="26"/>
      <c r="H53" s="26"/>
      <c r="I53" s="26"/>
    </row>
    <row r="54" spans="1:9" ht="27.75" customHeight="1">
      <c r="A54" s="58" t="s">
        <v>149</v>
      </c>
      <c r="B54" s="39" t="s">
        <v>57</v>
      </c>
      <c r="C54" s="26"/>
      <c r="D54" s="26"/>
      <c r="E54" s="26"/>
      <c r="F54" s="26"/>
      <c r="G54" s="26"/>
      <c r="H54" s="26"/>
      <c r="I54" s="26"/>
    </row>
    <row r="55" spans="1:9" ht="44.25" customHeight="1">
      <c r="A55" s="58" t="s">
        <v>150</v>
      </c>
      <c r="B55" s="39" t="s">
        <v>58</v>
      </c>
      <c r="C55" s="26"/>
      <c r="D55" s="26"/>
      <c r="E55" s="26"/>
      <c r="F55" s="26"/>
      <c r="G55" s="26"/>
      <c r="H55" s="26"/>
      <c r="I55" s="26"/>
    </row>
    <row r="56" spans="1:9" ht="81.75" customHeight="1">
      <c r="A56" s="57" t="s">
        <v>126</v>
      </c>
      <c r="B56" s="39">
        <v>26</v>
      </c>
      <c r="C56" s="26"/>
      <c r="D56" s="26"/>
      <c r="E56" s="26"/>
      <c r="F56" s="26"/>
      <c r="G56" s="26"/>
      <c r="H56" s="26"/>
      <c r="I56" s="26"/>
    </row>
    <row r="57" spans="1:9" ht="14.25" customHeight="1">
      <c r="A57" s="60" t="s">
        <v>128</v>
      </c>
      <c r="B57" s="44" t="s">
        <v>59</v>
      </c>
      <c r="C57" s="26"/>
      <c r="D57" s="26"/>
      <c r="E57" s="26"/>
      <c r="F57" s="26"/>
      <c r="G57" s="26"/>
      <c r="H57" s="26"/>
      <c r="I57" s="26"/>
    </row>
    <row r="58" spans="1:9" ht="27" customHeight="1">
      <c r="A58" s="57" t="s">
        <v>60</v>
      </c>
      <c r="B58" s="44">
        <v>27</v>
      </c>
      <c r="C58" s="26"/>
      <c r="D58" s="26"/>
      <c r="E58" s="26"/>
      <c r="F58" s="26"/>
      <c r="G58" s="26"/>
      <c r="H58" s="26"/>
      <c r="I58" s="26"/>
    </row>
    <row r="59" spans="1:9" ht="13.5" customHeight="1">
      <c r="A59" s="60" t="s">
        <v>128</v>
      </c>
      <c r="B59" s="44" t="s">
        <v>61</v>
      </c>
      <c r="C59" s="26"/>
      <c r="D59" s="26"/>
      <c r="E59" s="26"/>
      <c r="F59" s="26"/>
      <c r="G59" s="26"/>
      <c r="H59" s="26"/>
      <c r="I59" s="26"/>
    </row>
    <row r="60" spans="1:9" ht="29.25" customHeight="1">
      <c r="A60" s="58" t="s">
        <v>62</v>
      </c>
      <c r="B60" s="44">
        <v>28</v>
      </c>
      <c r="C60" s="26"/>
      <c r="D60" s="26"/>
      <c r="E60" s="26">
        <f>F60+G60+H60+I60</f>
        <v>0</v>
      </c>
      <c r="F60" s="26"/>
      <c r="G60" s="26"/>
      <c r="H60" s="26"/>
      <c r="I60" s="26"/>
    </row>
    <row r="61" spans="1:9" ht="15">
      <c r="A61" s="77" t="s">
        <v>63</v>
      </c>
      <c r="B61" s="44">
        <v>29</v>
      </c>
      <c r="C61" s="26"/>
      <c r="D61" s="26"/>
      <c r="E61" s="26">
        <f>F61+G61+H61+I61</f>
        <v>0</v>
      </c>
      <c r="F61" s="26"/>
      <c r="G61" s="26"/>
      <c r="H61" s="26"/>
      <c r="I61" s="26"/>
    </row>
    <row r="62" spans="1:9" ht="27" customHeight="1">
      <c r="A62" s="58" t="s">
        <v>127</v>
      </c>
      <c r="B62" s="44" t="s">
        <v>64</v>
      </c>
      <c r="C62" s="26"/>
      <c r="D62" s="26"/>
      <c r="E62" s="26"/>
      <c r="F62" s="26"/>
      <c r="G62" s="26"/>
      <c r="H62" s="26"/>
      <c r="I62" s="26"/>
    </row>
    <row r="63" spans="1:9" ht="12" customHeight="1">
      <c r="A63" s="60" t="s">
        <v>65</v>
      </c>
      <c r="B63" s="44">
        <v>30</v>
      </c>
      <c r="C63" s="26"/>
      <c r="D63" s="26"/>
      <c r="E63" s="26"/>
      <c r="F63" s="26"/>
      <c r="G63" s="26"/>
      <c r="H63" s="26"/>
      <c r="I63" s="26"/>
    </row>
    <row r="64" spans="1:9" ht="0.75" customHeight="1" hidden="1">
      <c r="A64" s="60"/>
      <c r="B64" s="28"/>
      <c r="C64" s="26"/>
      <c r="D64" s="26"/>
      <c r="E64" s="26"/>
      <c r="F64" s="26"/>
      <c r="G64" s="26"/>
      <c r="H64" s="26"/>
      <c r="I64" s="26"/>
    </row>
    <row r="65" spans="1:9" ht="13.5" customHeight="1">
      <c r="A65" s="60" t="s">
        <v>66</v>
      </c>
      <c r="B65" s="28">
        <v>31</v>
      </c>
      <c r="C65" s="26"/>
      <c r="D65" s="26"/>
      <c r="E65" s="26"/>
      <c r="F65" s="26"/>
      <c r="G65" s="26"/>
      <c r="H65" s="26"/>
      <c r="I65" s="26"/>
    </row>
    <row r="66" spans="1:9" ht="13.5" customHeight="1">
      <c r="A66" s="58" t="s">
        <v>67</v>
      </c>
      <c r="B66" s="28">
        <v>32</v>
      </c>
      <c r="C66" s="26"/>
      <c r="D66" s="26"/>
      <c r="E66" s="26"/>
      <c r="F66" s="26"/>
      <c r="G66" s="26"/>
      <c r="H66" s="26"/>
      <c r="I66" s="26"/>
    </row>
    <row r="67" spans="1:9" ht="13.5" customHeight="1">
      <c r="A67" s="114" t="s">
        <v>68</v>
      </c>
      <c r="B67" s="114"/>
      <c r="C67" s="114"/>
      <c r="D67" s="114"/>
      <c r="E67" s="114"/>
      <c r="F67" s="114"/>
      <c r="G67" s="114"/>
      <c r="H67" s="114"/>
      <c r="I67" s="114"/>
    </row>
    <row r="68" spans="1:10" ht="27" customHeight="1">
      <c r="A68" s="57" t="s">
        <v>69</v>
      </c>
      <c r="B68" s="63">
        <v>33</v>
      </c>
      <c r="C68" s="78">
        <v>2514.1</v>
      </c>
      <c r="D68" s="78">
        <f>D69+D70+D71+D72+D73+D74+D75</f>
        <v>166</v>
      </c>
      <c r="E68" s="78">
        <f aca="true" t="shared" si="1" ref="E68:E77">D68-C68</f>
        <v>-2348.1</v>
      </c>
      <c r="F68" s="78">
        <f>E68/C68%</f>
        <v>-93.3972395688318</v>
      </c>
      <c r="G68" s="19" t="e">
        <f>G71+G75</f>
        <v>#REF!</v>
      </c>
      <c r="H68" s="19" t="e">
        <f>H71+H75</f>
        <v>#REF!</v>
      </c>
      <c r="I68" s="19" t="e">
        <f>I71+I75</f>
        <v>#REF!</v>
      </c>
      <c r="J68" s="12"/>
    </row>
    <row r="69" spans="1:9" ht="13.5" customHeight="1">
      <c r="A69" s="60" t="s">
        <v>132</v>
      </c>
      <c r="B69" s="63" t="s">
        <v>70</v>
      </c>
      <c r="C69" s="78"/>
      <c r="D69" s="78"/>
      <c r="E69" s="78">
        <f t="shared" si="1"/>
        <v>0</v>
      </c>
      <c r="F69" s="78"/>
      <c r="G69" s="19"/>
      <c r="H69" s="19"/>
      <c r="I69" s="19"/>
    </row>
    <row r="70" spans="1:9" ht="13.5" customHeight="1">
      <c r="A70" s="60" t="s">
        <v>133</v>
      </c>
      <c r="B70" s="63" t="s">
        <v>71</v>
      </c>
      <c r="C70" s="78"/>
      <c r="D70" s="78"/>
      <c r="E70" s="78">
        <f t="shared" si="1"/>
        <v>0</v>
      </c>
      <c r="F70" s="78"/>
      <c r="G70" s="19"/>
      <c r="H70" s="19"/>
      <c r="I70" s="19"/>
    </row>
    <row r="71" spans="1:10" ht="31.5" customHeight="1">
      <c r="A71" s="58" t="s">
        <v>134</v>
      </c>
      <c r="B71" s="63" t="s">
        <v>72</v>
      </c>
      <c r="C71" s="78"/>
      <c r="D71" s="78"/>
      <c r="E71" s="78">
        <f t="shared" si="1"/>
        <v>0</v>
      </c>
      <c r="F71" s="78"/>
      <c r="G71" s="19">
        <v>366.3</v>
      </c>
      <c r="H71" s="19">
        <v>370.3</v>
      </c>
      <c r="I71" s="19">
        <v>370.3</v>
      </c>
      <c r="J71" s="12"/>
    </row>
    <row r="72" spans="1:9" ht="30.75" customHeight="1">
      <c r="A72" s="58" t="s">
        <v>135</v>
      </c>
      <c r="B72" s="63" t="s">
        <v>73</v>
      </c>
      <c r="C72" s="78"/>
      <c r="D72" s="78"/>
      <c r="E72" s="78">
        <f t="shared" si="1"/>
        <v>0</v>
      </c>
      <c r="F72" s="78"/>
      <c r="G72" s="26"/>
      <c r="H72" s="26"/>
      <c r="I72" s="26"/>
    </row>
    <row r="73" spans="1:9" ht="13.5" customHeight="1">
      <c r="A73" s="60" t="s">
        <v>136</v>
      </c>
      <c r="B73" s="63" t="s">
        <v>74</v>
      </c>
      <c r="C73" s="78"/>
      <c r="D73" s="78"/>
      <c r="E73" s="78">
        <f t="shared" si="1"/>
        <v>0</v>
      </c>
      <c r="F73" s="78"/>
      <c r="G73" s="26"/>
      <c r="H73" s="26"/>
      <c r="I73" s="26"/>
    </row>
    <row r="74" spans="1:9" ht="13.5" customHeight="1">
      <c r="A74" s="60" t="s">
        <v>137</v>
      </c>
      <c r="B74" s="63" t="s">
        <v>75</v>
      </c>
      <c r="C74" s="78"/>
      <c r="D74" s="78"/>
      <c r="E74" s="78">
        <f t="shared" si="1"/>
        <v>0</v>
      </c>
      <c r="F74" s="78"/>
      <c r="G74" s="26"/>
      <c r="H74" s="26"/>
      <c r="I74" s="26"/>
    </row>
    <row r="75" spans="1:10" ht="12" customHeight="1">
      <c r="A75" s="77" t="s">
        <v>138</v>
      </c>
      <c r="B75" s="63" t="s">
        <v>76</v>
      </c>
      <c r="C75" s="88">
        <f>C76+C77</f>
        <v>144.8</v>
      </c>
      <c r="D75" s="88">
        <f>D76+D77</f>
        <v>166</v>
      </c>
      <c r="E75" s="88">
        <f t="shared" si="1"/>
        <v>21.19999999999999</v>
      </c>
      <c r="F75" s="89">
        <f>E75/C75%</f>
        <v>14.640883977900543</v>
      </c>
      <c r="G75" s="23" t="e">
        <f>#REF!+G76+G77++#REF!</f>
        <v>#REF!</v>
      </c>
      <c r="H75" s="23" t="e">
        <f>#REF!+H76+H77++#REF!</f>
        <v>#REF!</v>
      </c>
      <c r="I75" s="23" t="e">
        <f>#REF!+I76+I77++#REF!</f>
        <v>#REF!</v>
      </c>
      <c r="J75" s="12"/>
    </row>
    <row r="76" spans="1:10" ht="24.75" customHeight="1">
      <c r="A76" s="83" t="s">
        <v>140</v>
      </c>
      <c r="B76" s="63"/>
      <c r="C76" s="78">
        <v>126</v>
      </c>
      <c r="D76" s="78">
        <v>166</v>
      </c>
      <c r="E76" s="78">
        <f t="shared" si="1"/>
        <v>40</v>
      </c>
      <c r="F76" s="78"/>
      <c r="G76" s="19">
        <v>64.2</v>
      </c>
      <c r="H76" s="19">
        <v>64.2</v>
      </c>
      <c r="I76" s="19">
        <v>64</v>
      </c>
      <c r="J76" s="12"/>
    </row>
    <row r="77" spans="1:10" ht="21.75" customHeight="1">
      <c r="A77" s="83" t="s">
        <v>139</v>
      </c>
      <c r="B77" s="63"/>
      <c r="C77" s="78">
        <v>18.8</v>
      </c>
      <c r="D77" s="78">
        <v>0</v>
      </c>
      <c r="E77" s="78">
        <f t="shared" si="1"/>
        <v>-18.8</v>
      </c>
      <c r="F77" s="78">
        <f>E77/C77%</f>
        <v>-100</v>
      </c>
      <c r="G77" s="19">
        <v>58.9</v>
      </c>
      <c r="H77" s="19">
        <v>59.5</v>
      </c>
      <c r="I77" s="19">
        <v>59.5</v>
      </c>
      <c r="J77" s="12"/>
    </row>
    <row r="78" spans="1:9" ht="12.75" customHeight="1">
      <c r="A78" s="57" t="s">
        <v>77</v>
      </c>
      <c r="B78" s="63">
        <v>34</v>
      </c>
      <c r="C78" s="78"/>
      <c r="D78" s="78"/>
      <c r="E78" s="78"/>
      <c r="F78" s="78"/>
      <c r="G78" s="26"/>
      <c r="H78" s="26"/>
      <c r="I78" s="26"/>
    </row>
    <row r="79" spans="1:9" ht="25.5" customHeight="1">
      <c r="A79" s="58" t="s">
        <v>141</v>
      </c>
      <c r="B79" s="63" t="s">
        <v>78</v>
      </c>
      <c r="C79" s="78"/>
      <c r="D79" s="78"/>
      <c r="E79" s="78">
        <f>D79-C79</f>
        <v>0</v>
      </c>
      <c r="F79" s="78"/>
      <c r="G79" s="26"/>
      <c r="H79" s="26"/>
      <c r="I79" s="26"/>
    </row>
    <row r="80" spans="1:9" ht="13.5" customHeight="1">
      <c r="A80" s="60" t="s">
        <v>143</v>
      </c>
      <c r="B80" s="63" t="s">
        <v>79</v>
      </c>
      <c r="C80" s="78"/>
      <c r="D80" s="78"/>
      <c r="E80" s="78"/>
      <c r="F80" s="78"/>
      <c r="G80" s="26"/>
      <c r="H80" s="26"/>
      <c r="I80" s="26"/>
    </row>
    <row r="81" spans="1:9" ht="13.5" customHeight="1">
      <c r="A81" s="60" t="s">
        <v>142</v>
      </c>
      <c r="B81" s="63" t="s">
        <v>80</v>
      </c>
      <c r="C81" s="78"/>
      <c r="D81" s="78"/>
      <c r="E81" s="78">
        <f aca="true" t="shared" si="2" ref="E81:E88">D81-C81</f>
        <v>0</v>
      </c>
      <c r="F81" s="78"/>
      <c r="G81" s="26"/>
      <c r="H81" s="26"/>
      <c r="I81" s="26"/>
    </row>
    <row r="82" spans="1:9" ht="13.5" customHeight="1">
      <c r="A82" s="60" t="s">
        <v>144</v>
      </c>
      <c r="B82" s="63" t="s">
        <v>81</v>
      </c>
      <c r="C82" s="78"/>
      <c r="D82" s="78"/>
      <c r="E82" s="78">
        <f t="shared" si="2"/>
        <v>0</v>
      </c>
      <c r="F82" s="78"/>
      <c r="G82" s="26"/>
      <c r="H82" s="26"/>
      <c r="I82" s="26"/>
    </row>
    <row r="83" spans="1:10" ht="22.5" customHeight="1">
      <c r="A83" s="57" t="s">
        <v>82</v>
      </c>
      <c r="B83" s="63">
        <v>35</v>
      </c>
      <c r="C83" s="78">
        <f>C84</f>
        <v>2369.3</v>
      </c>
      <c r="D83" s="78">
        <f>D84</f>
        <v>2716</v>
      </c>
      <c r="E83" s="78">
        <f t="shared" si="2"/>
        <v>346.6999999999998</v>
      </c>
      <c r="F83" s="78"/>
      <c r="G83" s="19">
        <v>710</v>
      </c>
      <c r="H83" s="19">
        <v>710</v>
      </c>
      <c r="I83" s="19">
        <v>710</v>
      </c>
      <c r="J83" s="11"/>
    </row>
    <row r="84" spans="1:10" ht="21" customHeight="1">
      <c r="A84" s="58" t="s">
        <v>145</v>
      </c>
      <c r="B84" s="63" t="s">
        <v>83</v>
      </c>
      <c r="C84" s="78">
        <v>2369.3</v>
      </c>
      <c r="D84" s="78">
        <v>2716</v>
      </c>
      <c r="E84" s="78">
        <f t="shared" si="2"/>
        <v>346.6999999999998</v>
      </c>
      <c r="F84" s="78"/>
      <c r="G84" s="19">
        <v>710</v>
      </c>
      <c r="H84" s="19">
        <v>710</v>
      </c>
      <c r="I84" s="19">
        <v>710</v>
      </c>
      <c r="J84" s="11"/>
    </row>
    <row r="85" spans="1:9" ht="16.5" customHeight="1">
      <c r="A85" s="58" t="s">
        <v>146</v>
      </c>
      <c r="B85" s="63" t="s">
        <v>84</v>
      </c>
      <c r="C85" s="78"/>
      <c r="D85" s="78"/>
      <c r="E85" s="78">
        <f t="shared" si="2"/>
        <v>0</v>
      </c>
      <c r="F85" s="78"/>
      <c r="G85" s="26"/>
      <c r="H85" s="26"/>
      <c r="I85" s="26"/>
    </row>
    <row r="86" spans="1:10" ht="21.75" customHeight="1">
      <c r="A86" s="61" t="s">
        <v>85</v>
      </c>
      <c r="B86" s="63">
        <v>36</v>
      </c>
      <c r="C86" s="78">
        <f>C87+C88</f>
        <v>0</v>
      </c>
      <c r="D86" s="78"/>
      <c r="E86" s="78">
        <f t="shared" si="2"/>
        <v>0</v>
      </c>
      <c r="F86" s="78"/>
      <c r="G86" s="19">
        <v>228.7</v>
      </c>
      <c r="H86" s="19">
        <v>231.3</v>
      </c>
      <c r="I86" s="19">
        <v>231.3</v>
      </c>
      <c r="J86" s="11"/>
    </row>
    <row r="87" spans="1:10" ht="19.5" customHeight="1">
      <c r="A87" s="80" t="s">
        <v>147</v>
      </c>
      <c r="B87" s="63" t="s">
        <v>86</v>
      </c>
      <c r="C87" s="78"/>
      <c r="D87" s="78"/>
      <c r="E87" s="78">
        <f t="shared" si="2"/>
        <v>0</v>
      </c>
      <c r="F87" s="78"/>
      <c r="G87" s="19">
        <v>228.7</v>
      </c>
      <c r="H87" s="19">
        <v>231.3</v>
      </c>
      <c r="I87" s="19">
        <v>231.3</v>
      </c>
      <c r="J87" s="11"/>
    </row>
    <row r="88" spans="1:9" ht="20.25" customHeight="1">
      <c r="A88" s="80" t="s">
        <v>148</v>
      </c>
      <c r="B88" s="63" t="s">
        <v>87</v>
      </c>
      <c r="C88" s="78"/>
      <c r="D88" s="78"/>
      <c r="E88" s="78">
        <f t="shared" si="2"/>
        <v>0</v>
      </c>
      <c r="F88" s="78"/>
      <c r="G88" s="19"/>
      <c r="H88" s="19"/>
      <c r="I88" s="19"/>
    </row>
    <row r="89" spans="1:9" ht="2.25" customHeight="1">
      <c r="A89" s="29"/>
      <c r="B89" s="30"/>
      <c r="C89" s="29"/>
      <c r="D89" s="29"/>
      <c r="E89" s="29"/>
      <c r="F89" s="29"/>
      <c r="G89" s="29"/>
      <c r="H89" s="29"/>
      <c r="I89" s="29"/>
    </row>
    <row r="90" spans="1:9" ht="12.75" customHeight="1" hidden="1">
      <c r="A90" s="29"/>
      <c r="B90" s="30"/>
      <c r="C90" s="29"/>
      <c r="D90" s="29"/>
      <c r="E90" s="29"/>
      <c r="F90" s="29"/>
      <c r="G90" s="29"/>
      <c r="H90" s="29"/>
      <c r="I90" s="29"/>
    </row>
    <row r="91" spans="1:9" ht="14.25" hidden="1">
      <c r="A91" s="22"/>
      <c r="B91" s="22"/>
      <c r="C91" s="22"/>
      <c r="D91" s="22"/>
      <c r="E91" s="22"/>
      <c r="F91" s="22"/>
      <c r="G91" s="22"/>
      <c r="H91" s="115" t="s">
        <v>4</v>
      </c>
      <c r="I91" s="115"/>
    </row>
    <row r="92" spans="1:9" ht="29.25" customHeight="1">
      <c r="A92" s="116" t="s">
        <v>88</v>
      </c>
      <c r="B92" s="117"/>
      <c r="C92" s="117"/>
      <c r="D92" s="117"/>
      <c r="E92" s="117"/>
      <c r="F92" s="117"/>
      <c r="G92" s="117"/>
      <c r="H92" s="117"/>
      <c r="I92" s="118"/>
    </row>
    <row r="93" spans="1:9" ht="10.5" customHeight="1">
      <c r="A93" s="119"/>
      <c r="B93" s="107" t="s">
        <v>5</v>
      </c>
      <c r="C93" s="107" t="s">
        <v>6</v>
      </c>
      <c r="D93" s="107" t="s">
        <v>7</v>
      </c>
      <c r="E93" s="107" t="s">
        <v>8</v>
      </c>
      <c r="F93" s="122" t="s">
        <v>9</v>
      </c>
      <c r="G93" s="122"/>
      <c r="H93" s="122"/>
      <c r="I93" s="122"/>
    </row>
    <row r="94" spans="1:9" ht="5.25" customHeight="1">
      <c r="A94" s="119"/>
      <c r="B94" s="107"/>
      <c r="C94" s="107"/>
      <c r="D94" s="107"/>
      <c r="E94" s="107"/>
      <c r="F94" s="122"/>
      <c r="G94" s="122"/>
      <c r="H94" s="122"/>
      <c r="I94" s="122"/>
    </row>
    <row r="95" spans="1:9" ht="6.75" customHeight="1">
      <c r="A95" s="119"/>
      <c r="B95" s="107"/>
      <c r="C95" s="107"/>
      <c r="D95" s="107"/>
      <c r="E95" s="107"/>
      <c r="F95" s="122"/>
      <c r="G95" s="122"/>
      <c r="H95" s="122"/>
      <c r="I95" s="122"/>
    </row>
    <row r="96" spans="1:9" ht="18" customHeight="1">
      <c r="A96" s="119"/>
      <c r="B96" s="107"/>
      <c r="C96" s="107"/>
      <c r="D96" s="107"/>
      <c r="E96" s="107"/>
      <c r="F96" s="122"/>
      <c r="G96" s="122"/>
      <c r="H96" s="122"/>
      <c r="I96" s="122"/>
    </row>
    <row r="97" spans="1:10" ht="24.75" customHeight="1">
      <c r="A97" s="61" t="s">
        <v>89</v>
      </c>
      <c r="B97" s="63">
        <v>1</v>
      </c>
      <c r="C97" s="90">
        <f>C98+C99+C100+C101</f>
        <v>8990.4</v>
      </c>
      <c r="D97" s="90">
        <f>D98+D99+D100+D101</f>
        <v>24597.4</v>
      </c>
      <c r="E97" s="90">
        <f aca="true" t="shared" si="3" ref="E97:E111">D97-C97</f>
        <v>15607.000000000002</v>
      </c>
      <c r="F97" s="90">
        <f>E97/C97%</f>
        <v>173.5962804769532</v>
      </c>
      <c r="G97" s="64">
        <f>SUM(G98:G101)</f>
        <v>2612.7000000000003</v>
      </c>
      <c r="H97" s="64">
        <f>SUM(H98:H101)</f>
        <v>2612.6</v>
      </c>
      <c r="I97" s="64">
        <f>SUM(I98:I101)</f>
        <v>2612.7</v>
      </c>
      <c r="J97" s="12">
        <v>12083</v>
      </c>
    </row>
    <row r="98" spans="1:10" ht="15" customHeight="1">
      <c r="A98" s="58" t="s">
        <v>151</v>
      </c>
      <c r="B98" s="63" t="s">
        <v>90</v>
      </c>
      <c r="C98" s="65">
        <v>777.1</v>
      </c>
      <c r="D98" s="65">
        <v>567.6</v>
      </c>
      <c r="E98" s="66">
        <f t="shared" si="3"/>
        <v>-209.5</v>
      </c>
      <c r="F98" s="66">
        <f>E98/C98%</f>
        <v>-26.959207309226613</v>
      </c>
      <c r="G98" s="67">
        <v>160</v>
      </c>
      <c r="H98" s="67">
        <v>160</v>
      </c>
      <c r="I98" s="67">
        <v>160</v>
      </c>
      <c r="J98" s="11"/>
    </row>
    <row r="99" spans="1:10" ht="12.75">
      <c r="A99" s="58" t="s">
        <v>152</v>
      </c>
      <c r="B99" s="63" t="s">
        <v>91</v>
      </c>
      <c r="C99" s="65">
        <v>189.2</v>
      </c>
      <c r="D99" s="65">
        <v>306.7</v>
      </c>
      <c r="E99" s="66">
        <f t="shared" si="3"/>
        <v>117.5</v>
      </c>
      <c r="F99" s="66">
        <f aca="true" t="shared" si="4" ref="F99:F111">E99/C99%</f>
        <v>62.10359408033827</v>
      </c>
      <c r="G99" s="67">
        <v>143.1</v>
      </c>
      <c r="H99" s="67">
        <v>143.2</v>
      </c>
      <c r="I99" s="67">
        <v>143.2</v>
      </c>
      <c r="J99" s="11"/>
    </row>
    <row r="100" spans="1:12" ht="12.75">
      <c r="A100" s="58" t="s">
        <v>153</v>
      </c>
      <c r="B100" s="63" t="s">
        <v>92</v>
      </c>
      <c r="C100" s="65">
        <v>8024.1</v>
      </c>
      <c r="D100" s="65">
        <v>8030</v>
      </c>
      <c r="E100" s="66">
        <f>D100-C100</f>
        <v>5.899999999999636</v>
      </c>
      <c r="F100" s="66">
        <f>E100/C100%</f>
        <v>0.07352849540758012</v>
      </c>
      <c r="G100" s="67">
        <v>1847.8</v>
      </c>
      <c r="H100" s="67">
        <v>1847.8</v>
      </c>
      <c r="I100" s="67">
        <v>1848.1</v>
      </c>
      <c r="J100" s="11"/>
      <c r="L100" s="12"/>
    </row>
    <row r="101" spans="1:10" ht="12.75">
      <c r="A101" s="57" t="s">
        <v>93</v>
      </c>
      <c r="B101" s="63" t="s">
        <v>94</v>
      </c>
      <c r="C101" s="68"/>
      <c r="D101" s="65">
        <f>D102+D103+D104</f>
        <v>15693.1</v>
      </c>
      <c r="E101" s="66">
        <f t="shared" si="3"/>
        <v>15693.1</v>
      </c>
      <c r="F101" s="66">
        <v>0</v>
      </c>
      <c r="G101" s="67">
        <v>461.8</v>
      </c>
      <c r="H101" s="67">
        <v>461.6</v>
      </c>
      <c r="I101" s="67">
        <v>461.4</v>
      </c>
      <c r="J101" s="11"/>
    </row>
    <row r="102" spans="1:10" ht="12.75">
      <c r="A102" s="58" t="s">
        <v>154</v>
      </c>
      <c r="B102" s="69"/>
      <c r="C102" s="70"/>
      <c r="D102" s="79">
        <v>0.1</v>
      </c>
      <c r="E102" s="66">
        <f t="shared" si="3"/>
        <v>0.1</v>
      </c>
      <c r="F102" s="66">
        <v>0</v>
      </c>
      <c r="G102" s="67"/>
      <c r="H102" s="67"/>
      <c r="I102" s="67"/>
      <c r="J102" s="11"/>
    </row>
    <row r="103" spans="1:10" ht="12.75">
      <c r="A103" s="59" t="s">
        <v>95</v>
      </c>
      <c r="B103" s="69"/>
      <c r="C103" s="70"/>
      <c r="D103" s="71">
        <v>15</v>
      </c>
      <c r="E103" s="66">
        <f t="shared" si="3"/>
        <v>15</v>
      </c>
      <c r="F103" s="66">
        <v>0</v>
      </c>
      <c r="G103" s="67"/>
      <c r="H103" s="67"/>
      <c r="I103" s="67"/>
      <c r="J103" s="11"/>
    </row>
    <row r="104" spans="1:10" ht="12" customHeight="1">
      <c r="A104" s="58" t="s">
        <v>155</v>
      </c>
      <c r="B104" s="72"/>
      <c r="C104" s="73"/>
      <c r="D104" s="74">
        <v>15678</v>
      </c>
      <c r="E104" s="66">
        <f t="shared" si="3"/>
        <v>15678</v>
      </c>
      <c r="F104" s="66">
        <v>0</v>
      </c>
      <c r="G104" s="67"/>
      <c r="H104" s="67"/>
      <c r="I104" s="67"/>
      <c r="J104" s="11"/>
    </row>
    <row r="105" spans="1:10" ht="12.75">
      <c r="A105" s="81" t="s">
        <v>96</v>
      </c>
      <c r="B105" s="75">
        <v>2</v>
      </c>
      <c r="C105" s="65">
        <v>10769.8</v>
      </c>
      <c r="D105" s="65">
        <v>12702</v>
      </c>
      <c r="E105" s="66">
        <f t="shared" si="3"/>
        <v>1932.2000000000007</v>
      </c>
      <c r="F105" s="66">
        <f t="shared" si="4"/>
        <v>17.94090883767573</v>
      </c>
      <c r="G105" s="67">
        <v>1875</v>
      </c>
      <c r="H105" s="67">
        <v>1875</v>
      </c>
      <c r="I105" s="67">
        <v>1875</v>
      </c>
      <c r="J105" s="11"/>
    </row>
    <row r="106" spans="1:10" ht="18.75" customHeight="1">
      <c r="A106" s="82" t="s">
        <v>97</v>
      </c>
      <c r="B106" s="75">
        <v>3</v>
      </c>
      <c r="C106" s="76">
        <v>2369.3</v>
      </c>
      <c r="D106" s="65">
        <v>2716</v>
      </c>
      <c r="E106" s="66">
        <f t="shared" si="3"/>
        <v>346.6999999999998</v>
      </c>
      <c r="F106" s="66">
        <f t="shared" si="4"/>
        <v>14.633013970370987</v>
      </c>
      <c r="G106" s="67">
        <v>710</v>
      </c>
      <c r="H106" s="67">
        <v>710</v>
      </c>
      <c r="I106" s="67">
        <v>710</v>
      </c>
      <c r="J106" s="11"/>
    </row>
    <row r="107" spans="1:10" ht="24" customHeight="1">
      <c r="A107" s="81" t="s">
        <v>98</v>
      </c>
      <c r="B107" s="75">
        <v>4</v>
      </c>
      <c r="C107" s="76">
        <v>8.8</v>
      </c>
      <c r="D107" s="65">
        <v>74</v>
      </c>
      <c r="E107" s="66">
        <f t="shared" si="3"/>
        <v>65.2</v>
      </c>
      <c r="F107" s="66">
        <f t="shared" si="4"/>
        <v>740.9090909090909</v>
      </c>
      <c r="G107" s="67">
        <v>444</v>
      </c>
      <c r="H107" s="67">
        <v>444</v>
      </c>
      <c r="I107" s="67">
        <v>444.2</v>
      </c>
      <c r="J107" s="11"/>
    </row>
    <row r="108" spans="1:10" ht="18.75" customHeight="1">
      <c r="A108" s="61" t="s">
        <v>99</v>
      </c>
      <c r="B108" s="75">
        <v>5</v>
      </c>
      <c r="C108" s="65">
        <v>876.5</v>
      </c>
      <c r="D108" s="65">
        <v>1397</v>
      </c>
      <c r="E108" s="66">
        <f t="shared" si="3"/>
        <v>520.5</v>
      </c>
      <c r="F108" s="66">
        <f t="shared" si="4"/>
        <v>59.38391329150028</v>
      </c>
      <c r="G108" s="67">
        <v>90</v>
      </c>
      <c r="H108" s="67">
        <v>90</v>
      </c>
      <c r="I108" s="67">
        <v>90</v>
      </c>
      <c r="J108" s="11"/>
    </row>
    <row r="109" spans="1:10" ht="16.5" customHeight="1">
      <c r="A109" s="62" t="s">
        <v>156</v>
      </c>
      <c r="B109" s="75"/>
      <c r="C109" s="76">
        <v>144.8</v>
      </c>
      <c r="D109" s="74">
        <v>166</v>
      </c>
      <c r="E109" s="66">
        <f>D109-C109</f>
        <v>21.19999999999999</v>
      </c>
      <c r="F109" s="66">
        <f t="shared" si="4"/>
        <v>14.640883977900543</v>
      </c>
      <c r="G109" s="67"/>
      <c r="H109" s="67"/>
      <c r="I109" s="67"/>
      <c r="J109" s="11"/>
    </row>
    <row r="110" spans="1:10" ht="32.25" customHeight="1">
      <c r="A110" s="62" t="s">
        <v>157</v>
      </c>
      <c r="B110" s="75"/>
      <c r="C110" s="76">
        <v>731.7</v>
      </c>
      <c r="D110" s="74">
        <v>0</v>
      </c>
      <c r="E110" s="66">
        <f>D110-C110</f>
        <v>-731.7</v>
      </c>
      <c r="F110" s="66">
        <f>E110/C110%</f>
        <v>-100</v>
      </c>
      <c r="G110" s="67"/>
      <c r="H110" s="67"/>
      <c r="I110" s="67"/>
      <c r="J110" s="11"/>
    </row>
    <row r="111" spans="1:10" ht="12.75">
      <c r="A111" s="60" t="s">
        <v>100</v>
      </c>
      <c r="B111" s="75">
        <v>6</v>
      </c>
      <c r="C111" s="90">
        <f>C105+C106+C107+C108+C97</f>
        <v>23014.799999999996</v>
      </c>
      <c r="D111" s="90">
        <f>D105+D106+D107+D108+D97</f>
        <v>41486.4</v>
      </c>
      <c r="E111" s="90">
        <f t="shared" si="3"/>
        <v>18471.600000000006</v>
      </c>
      <c r="F111" s="91">
        <f t="shared" si="4"/>
        <v>80.25965900203352</v>
      </c>
      <c r="G111" s="64">
        <f>G97+G105+G106+G107+G108</f>
        <v>5731.700000000001</v>
      </c>
      <c r="H111" s="64">
        <f>H97+H105+H106+H107+H108</f>
        <v>5731.6</v>
      </c>
      <c r="I111" s="64">
        <f>I97+I105+I106+I107+I108</f>
        <v>5731.9</v>
      </c>
      <c r="J111" s="13"/>
    </row>
    <row r="112" spans="1:9" ht="14.2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10" ht="14.25" hidden="1">
      <c r="A113" s="22"/>
      <c r="B113" s="22"/>
      <c r="C113" s="22"/>
      <c r="D113" s="22"/>
      <c r="E113" s="22"/>
      <c r="F113" s="22"/>
      <c r="G113" s="22"/>
      <c r="H113" s="22"/>
      <c r="I113" s="22"/>
      <c r="J113" s="12"/>
    </row>
    <row r="114" spans="1:9" ht="0.75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0.75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4.25" hidden="1">
      <c r="A116" s="22"/>
      <c r="B116" s="22"/>
      <c r="C116" s="22"/>
      <c r="D116" s="22"/>
      <c r="E116" s="22"/>
      <c r="F116" s="22"/>
      <c r="G116" s="22"/>
      <c r="H116" s="115" t="s">
        <v>4</v>
      </c>
      <c r="I116" s="115"/>
    </row>
    <row r="117" spans="1:9" ht="15.75" customHeight="1">
      <c r="A117" s="123" t="s">
        <v>101</v>
      </c>
      <c r="B117" s="123"/>
      <c r="C117" s="123"/>
      <c r="D117" s="123"/>
      <c r="E117" s="123"/>
      <c r="F117" s="123"/>
      <c r="G117" s="123"/>
      <c r="H117" s="123"/>
      <c r="I117" s="123"/>
    </row>
    <row r="118" spans="1:9" ht="10.5" customHeight="1">
      <c r="A118" s="119"/>
      <c r="B118" s="108" t="s">
        <v>5</v>
      </c>
      <c r="C118" s="108" t="s">
        <v>6</v>
      </c>
      <c r="D118" s="108" t="s">
        <v>7</v>
      </c>
      <c r="E118" s="108" t="s">
        <v>8</v>
      </c>
      <c r="F118" s="108" t="s">
        <v>9</v>
      </c>
      <c r="G118" s="108"/>
      <c r="H118" s="108"/>
      <c r="I118" s="109"/>
    </row>
    <row r="119" spans="1:9" ht="1.5" customHeight="1" hidden="1">
      <c r="A119" s="119"/>
      <c r="B119" s="108"/>
      <c r="C119" s="108"/>
      <c r="D119" s="108"/>
      <c r="E119" s="108"/>
      <c r="F119" s="108"/>
      <c r="G119" s="108"/>
      <c r="H119" s="108"/>
      <c r="I119" s="109"/>
    </row>
    <row r="120" spans="1:9" ht="12.75" customHeight="1">
      <c r="A120" s="119"/>
      <c r="B120" s="108"/>
      <c r="C120" s="108"/>
      <c r="D120" s="108"/>
      <c r="E120" s="108"/>
      <c r="F120" s="108"/>
      <c r="G120" s="108"/>
      <c r="H120" s="108"/>
      <c r="I120" s="109"/>
    </row>
    <row r="121" spans="1:9" ht="9" customHeight="1">
      <c r="A121" s="119"/>
      <c r="B121" s="108"/>
      <c r="C121" s="108"/>
      <c r="D121" s="108"/>
      <c r="E121" s="108"/>
      <c r="F121" s="108"/>
      <c r="G121" s="108"/>
      <c r="H121" s="108"/>
      <c r="I121" s="109"/>
    </row>
    <row r="122" spans="1:10" ht="15">
      <c r="A122" s="25" t="s">
        <v>102</v>
      </c>
      <c r="B122" s="27" t="s">
        <v>90</v>
      </c>
      <c r="C122" s="55">
        <v>0</v>
      </c>
      <c r="D122" s="55">
        <f>SUM(D123:D129)</f>
        <v>0</v>
      </c>
      <c r="E122" s="55">
        <f>D122-C122</f>
        <v>0</v>
      </c>
      <c r="F122" s="55">
        <v>0</v>
      </c>
      <c r="G122" s="32">
        <f>G124+G125+G127</f>
        <v>494.20000000000005</v>
      </c>
      <c r="H122" s="32">
        <f>H124+H125+H127</f>
        <v>488</v>
      </c>
      <c r="I122" s="32">
        <f>I124+I125+I127</f>
        <v>411.49999999999994</v>
      </c>
      <c r="J122" s="11"/>
    </row>
    <row r="123" spans="1:10" ht="15">
      <c r="A123" s="33" t="s">
        <v>103</v>
      </c>
      <c r="B123" s="27">
        <v>2</v>
      </c>
      <c r="C123" s="55"/>
      <c r="D123" s="55"/>
      <c r="E123" s="56">
        <f>D123-C123</f>
        <v>0</v>
      </c>
      <c r="F123" s="55">
        <v>0</v>
      </c>
      <c r="G123" s="25"/>
      <c r="H123" s="25"/>
      <c r="I123" s="25"/>
      <c r="J123" s="11"/>
    </row>
    <row r="124" spans="1:10" ht="15">
      <c r="A124" s="31" t="s">
        <v>104</v>
      </c>
      <c r="B124" s="27">
        <v>3</v>
      </c>
      <c r="C124" s="55">
        <v>0</v>
      </c>
      <c r="D124" s="55">
        <v>0</v>
      </c>
      <c r="E124" s="56">
        <f>D124-C124</f>
        <v>0</v>
      </c>
      <c r="F124" s="55">
        <v>0</v>
      </c>
      <c r="G124" s="32">
        <v>54.6</v>
      </c>
      <c r="H124" s="32">
        <v>95.8</v>
      </c>
      <c r="I124" s="32">
        <v>20.9</v>
      </c>
      <c r="J124" s="11"/>
    </row>
    <row r="125" spans="1:10" ht="30">
      <c r="A125" s="31" t="s">
        <v>105</v>
      </c>
      <c r="B125" s="27">
        <v>4</v>
      </c>
      <c r="C125" s="55"/>
      <c r="D125" s="55">
        <v>0</v>
      </c>
      <c r="E125" s="56">
        <f>D125-C125</f>
        <v>0</v>
      </c>
      <c r="F125" s="55"/>
      <c r="G125" s="32">
        <v>311.2</v>
      </c>
      <c r="H125" s="32">
        <v>277</v>
      </c>
      <c r="I125" s="32">
        <v>275.4</v>
      </c>
      <c r="J125" s="11"/>
    </row>
    <row r="126" spans="1:10" ht="15.75" customHeight="1">
      <c r="A126" s="31" t="s">
        <v>106</v>
      </c>
      <c r="B126" s="27">
        <v>5</v>
      </c>
      <c r="C126" s="55"/>
      <c r="D126" s="55">
        <v>0</v>
      </c>
      <c r="E126" s="56"/>
      <c r="F126" s="55"/>
      <c r="G126" s="20" t="s">
        <v>12</v>
      </c>
      <c r="H126" s="20" t="s">
        <v>12</v>
      </c>
      <c r="I126" s="20" t="s">
        <v>12</v>
      </c>
      <c r="J126" s="12"/>
    </row>
    <row r="127" spans="1:10" ht="30">
      <c r="A127" s="31" t="s">
        <v>107</v>
      </c>
      <c r="B127" s="27">
        <v>6</v>
      </c>
      <c r="C127" s="55">
        <v>0</v>
      </c>
      <c r="D127" s="55">
        <v>0</v>
      </c>
      <c r="E127" s="56">
        <f>D127-C127</f>
        <v>0</v>
      </c>
      <c r="F127" s="55">
        <v>0</v>
      </c>
      <c r="G127" s="20">
        <v>128.4</v>
      </c>
      <c r="H127" s="20">
        <v>115.2</v>
      </c>
      <c r="I127" s="20">
        <v>115.2</v>
      </c>
      <c r="J127" s="12"/>
    </row>
    <row r="128" spans="1:9" ht="13.5" customHeight="1">
      <c r="A128" s="31" t="s">
        <v>108</v>
      </c>
      <c r="B128" s="27">
        <v>7</v>
      </c>
      <c r="C128" s="54" t="s">
        <v>12</v>
      </c>
      <c r="D128" s="54"/>
      <c r="E128" s="54"/>
      <c r="F128" s="54"/>
      <c r="G128" s="20" t="s">
        <v>12</v>
      </c>
      <c r="H128" s="20" t="s">
        <v>12</v>
      </c>
      <c r="I128" s="20" t="s">
        <v>12</v>
      </c>
    </row>
    <row r="129" spans="1:9" ht="15">
      <c r="A129" s="33" t="s">
        <v>109</v>
      </c>
      <c r="B129" s="27">
        <v>8</v>
      </c>
      <c r="C129" s="54" t="s">
        <v>110</v>
      </c>
      <c r="D129" s="54"/>
      <c r="E129" s="54"/>
      <c r="F129" s="54"/>
      <c r="G129" s="25"/>
      <c r="H129" s="25"/>
      <c r="I129" s="25"/>
    </row>
    <row r="130" ht="0.75" customHeight="1"/>
    <row r="131" spans="1:5" ht="0.75" customHeight="1">
      <c r="A131" s="120"/>
      <c r="B131" s="120"/>
      <c r="C131" s="120"/>
      <c r="D131" s="120"/>
      <c r="E131" s="120"/>
    </row>
    <row r="132" spans="1:5" ht="12.75">
      <c r="A132" s="120"/>
      <c r="B132" s="120"/>
      <c r="C132" s="120"/>
      <c r="D132" s="120"/>
      <c r="E132" s="120"/>
    </row>
    <row r="133" spans="1:8" ht="19.5" customHeight="1">
      <c r="A133" s="14" t="s">
        <v>159</v>
      </c>
      <c r="B133" s="14"/>
      <c r="C133" s="14"/>
      <c r="D133" s="14"/>
      <c r="E133" s="121" t="s">
        <v>161</v>
      </c>
      <c r="F133" s="121"/>
      <c r="G133" s="14"/>
      <c r="H133" s="14"/>
    </row>
    <row r="134" spans="1:8" ht="12.75" hidden="1">
      <c r="A134" s="14"/>
      <c r="B134" s="14"/>
      <c r="C134" s="14"/>
      <c r="D134" s="14"/>
      <c r="E134" s="45"/>
      <c r="F134" s="45"/>
      <c r="G134" s="14"/>
      <c r="H134" s="14"/>
    </row>
    <row r="135" spans="1:8" ht="43.5" customHeight="1">
      <c r="A135" s="14" t="s">
        <v>111</v>
      </c>
      <c r="B135" s="14"/>
      <c r="C135" s="14"/>
      <c r="D135" s="14"/>
      <c r="E135" s="121" t="s">
        <v>160</v>
      </c>
      <c r="F135" s="121"/>
      <c r="G135" s="14"/>
      <c r="H135" s="14"/>
    </row>
    <row r="136" spans="1:8" ht="12.75">
      <c r="A136" s="14"/>
      <c r="B136" s="14"/>
      <c r="C136" s="14"/>
      <c r="D136" s="14"/>
      <c r="E136" s="45"/>
      <c r="F136" s="45"/>
      <c r="G136" s="14"/>
      <c r="H136" s="14"/>
    </row>
    <row r="137" spans="1:8" ht="29.25" customHeight="1">
      <c r="A137" s="14" t="s">
        <v>162</v>
      </c>
      <c r="B137" s="14"/>
      <c r="C137" s="14"/>
      <c r="D137" s="14"/>
      <c r="E137" s="121" t="s">
        <v>163</v>
      </c>
      <c r="F137" s="121"/>
      <c r="G137" s="14"/>
      <c r="H137" s="14"/>
    </row>
    <row r="138" spans="1:8" ht="12.75">
      <c r="A138" s="14"/>
      <c r="B138" s="14"/>
      <c r="C138" s="14"/>
      <c r="D138" s="14"/>
      <c r="E138" s="14"/>
      <c r="F138" s="14"/>
      <c r="G138" s="14"/>
      <c r="H138" s="14"/>
    </row>
    <row r="140" ht="9.75" customHeight="1"/>
    <row r="177" ht="12.75">
      <c r="A177" s="15"/>
    </row>
  </sheetData>
  <sheetProtection selectLockedCells="1" selectUnlockedCells="1"/>
  <mergeCells count="44">
    <mergeCell ref="A131:E132"/>
    <mergeCell ref="E133:F133"/>
    <mergeCell ref="E135:F135"/>
    <mergeCell ref="E137:F137"/>
    <mergeCell ref="F93:I96"/>
    <mergeCell ref="H116:I116"/>
    <mergeCell ref="A117:I117"/>
    <mergeCell ref="A118:A121"/>
    <mergeCell ref="B118:B121"/>
    <mergeCell ref="C118:C121"/>
    <mergeCell ref="D118:D121"/>
    <mergeCell ref="E118:E121"/>
    <mergeCell ref="F118:I121"/>
    <mergeCell ref="A44:I44"/>
    <mergeCell ref="A52:I52"/>
    <mergeCell ref="A67:I67"/>
    <mergeCell ref="H91:I91"/>
    <mergeCell ref="A92:I92"/>
    <mergeCell ref="A93:A96"/>
    <mergeCell ref="B93:B96"/>
    <mergeCell ref="C93:C96"/>
    <mergeCell ref="D93:D96"/>
    <mergeCell ref="E93:E96"/>
    <mergeCell ref="K12:K13"/>
    <mergeCell ref="L12:L13"/>
    <mergeCell ref="M12:M13"/>
    <mergeCell ref="E10:E13"/>
    <mergeCell ref="F10:I13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B2:D2"/>
    <mergeCell ref="E3:F3"/>
    <mergeCell ref="G3:I3"/>
    <mergeCell ref="C4:D4"/>
    <mergeCell ref="J5:K5"/>
    <mergeCell ref="A6:I6"/>
  </mergeCells>
  <printOptions/>
  <pageMargins left="0.19652777777777777" right="0.19652777777777777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2022-01-05T06:43:31Z</cp:lastPrinted>
  <dcterms:modified xsi:type="dcterms:W3CDTF">2022-01-24T06:50:14Z</dcterms:modified>
  <cp:category/>
  <cp:version/>
  <cp:contentType/>
  <cp:contentStatus/>
</cp:coreProperties>
</file>