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фін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<sst xmlns="http://schemas.openxmlformats.org/spreadsheetml/2006/main" count="209" uniqueCount="164">
  <si>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</si>
  <si>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</si>
  <si>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</si>
  <si>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по ММКП  «Мукачівводоканал»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</si>
  <si>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</si>
  <si>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</si>
  <si>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</si>
  <si>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</si>
  <si>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</si>
  <si>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</si>
  <si>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</si>
  <si>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</si>
  <si>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</si>
  <si>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</si>
  <si>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</si>
  <si>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</si>
  <si>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</si>
  <si>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</si>
  <si>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</si>
  <si>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</si>
  <si>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</si>
  <si>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</si>
  <si>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</si>
  <si>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</si>
  <si>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</si>
  <si>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</si>
  <si>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</si>
  <si>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</si>
  <si>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</si>
  <si>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</si>
  <si>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</si>
  <si>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</si>
  <si>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</si>
  <si>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</si>
  <si>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</si>
  <si>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</si>
  <si>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</si>
  <si>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</si>
  <si>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</si>
  <si>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</si>
  <si>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</si>
  <si>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</si>
  <si>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</si>
  <si>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</si>
  <si>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</si>
  <si>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</si>
  <si>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</si>
  <si>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</si>
  <si>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</si>
  <si>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</si>
  <si>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</si>
  <si>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</si>
  <si>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</si>
  <si>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</si>
  <si>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</si>
  <si>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</si>
  <si>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</si>
  <si>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</si>
  <si>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</si>
  <si>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</si>
  <si>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</si>
  <si>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</si>
  <si>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</si>
  <si>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</si>
  <si>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</si>
  <si>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</si>
  <si>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</si>
  <si>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</si>
  <si>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</si>
  <si>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</si>
  <si>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</si>
  <si>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</si>
  <si>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</si>
  <si>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</si>
  <si>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</si>
  <si>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</si>
  <si>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</si>
  <si>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</si>
  <si>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</si>
  <si>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</si>
  <si>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</si>
  <si>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</si>
  <si>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</si>
  <si>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</si>
  <si>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</si>
  <si>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</si>
  <si>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</si>
  <si>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</si>
  <si>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</si>
  <si>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</si>
  <si>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</si>
  <si>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</si>
  <si>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</si>
  <si>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</si>
  <si>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</si>
  <si>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</si>
  <si>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 xml:space="preserve">                - покупна вода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</si>
  <si>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</si>
  <si>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</si>
  <si>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</si>
  <si>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</si>
  <si>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</si>
  <si>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</si>
  <si>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</si>
  <si>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</si>
  <si>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</si>
  <si>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</si>
  <si>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</si>
  <si>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</si>
  <si>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</si>
  <si>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</si>
  <si>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Фінансові витрати(розшифрування)</t>
  </si>
  <si>
    <r>
      <t xml:space="preserve">                - </t>
    </r>
    <r>
      <rPr>
        <i/>
        <sz val="11"/>
        <rFont val="Times New Roman"/>
        <family val="1"/>
      </rPr>
      <t>опалення( газ/пелети)</t>
    </r>
  </si>
  <si>
    <r>
      <t xml:space="preserve">                - </t>
    </r>
    <r>
      <rPr>
        <i/>
        <sz val="11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</si>
  <si>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1"/>
        <rFont val="Times New Roman"/>
        <family val="1"/>
      </rPr>
      <t xml:space="preserve">           - податки</t>
    </r>
  </si>
  <si>
    <r>
      <t xml:space="preserve">     </t>
    </r>
    <r>
      <rPr>
        <i/>
        <sz val="11"/>
        <rFont val="Times New Roman"/>
        <family val="1"/>
      </rPr>
      <t xml:space="preserve">        - інші (програмне забезпечення, заправка катриджу, % банку,Ощадбанку, та ін.)</t>
    </r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</si>
  <si>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</si>
  <si>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</si>
  <si>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</si>
  <si>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</si>
  <si>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</si>
  <si>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</si>
  <si>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</si>
  <si>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</si>
  <si>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</si>
  <si>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</si>
  <si>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</si>
  <si>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</si>
  <si>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</si>
  <si>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</si>
  <si>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</si>
  <si>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</si>
  <si>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</si>
  <si>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</si>
  <si>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</si>
  <si>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</si>
  <si>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</si>
  <si>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</si>
  <si>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</si>
  <si>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</si>
  <si>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</si>
  <si>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</si>
  <si>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      збір за спеці. викор підземних вод</t>
  </si>
  <si>
    <t xml:space="preserve">               земельний податок (вироб.обєкти)</t>
  </si>
  <si>
    <t xml:space="preserve">               екологічний податок </t>
  </si>
  <si>
    <t xml:space="preserve">               плата за користув. надрами для видобування корисних  копалин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</si>
  <si>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</si>
  <si>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</si>
  <si>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</si>
  <si>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</si>
  <si>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</si>
  <si>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</si>
  <si>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</si>
  <si>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</si>
  <si>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державними,казенними підприємствами та їх об'єднання  і дочірніми підприємствами</t>
  </si>
  <si>
    <t xml:space="preserve">       господарськими товариствами,холдинговими компаніями та їх дочірніми підприємствами відповідно до законодавства України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</si>
  <si>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</si>
  <si>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</si>
  <si>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</si>
  <si>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t>Т.в.о. директора ММКП «Мукачівводоканал»</t>
  </si>
  <si>
    <t xml:space="preserve">Т.в.о. головного бухгалтера </t>
  </si>
  <si>
    <t>Наталія ТЯГУР</t>
  </si>
  <si>
    <t>Кристіан ПОПИК</t>
  </si>
  <si>
    <t>Звіт про виконання  фінансового плану підприємства за І квартал 2022 року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</si>
</sst>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 грн.&quot;_-;\-* #,##0.00&quot; грн.&quot;_-;_-* \-??&quot; грн.&quot;_-;_-@_-"/>
    <numFmt numFmtId="165" formatCode="000"/>
    <numFmt numFmtId="166" formatCode="#,##0.0"/>
    <numFmt numFmtId="167" formatCode="0.0"/>
    <numFmt numFmtId="168" formatCode="#,000"/>
  </numFmts>
  <fonts count="5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42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5" fontId="4" fillId="0" borderId="10" xfId="0" applyNumberFormat="1" applyFont="1" applyBorder="1" applyAlignment="1">
      <alignment horizontal="center"/>
    </xf>
    <xf numFmtId="166" fontId="11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Alignment="1">
      <alignment/>
    </xf>
    <xf numFmtId="166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65" fontId="11" fillId="0" borderId="10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167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65" fontId="11" fillId="0" borderId="10" xfId="0" applyNumberFormat="1" applyFont="1" applyBorder="1" applyAlignment="1">
      <alignment horizontal="center"/>
    </xf>
    <xf numFmtId="168" fontId="11" fillId="0" borderId="11" xfId="0" applyNumberFormat="1" applyFont="1" applyBorder="1" applyAlignment="1">
      <alignment horizontal="center"/>
    </xf>
    <xf numFmtId="168" fontId="11" fillId="0" borderId="10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0" fontId="15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3" fontId="11" fillId="0" borderId="13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/>
    </xf>
    <xf numFmtId="3" fontId="11" fillId="36" borderId="10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3" fontId="13" fillId="38" borderId="13" xfId="0" applyNumberFormat="1" applyFont="1" applyFill="1" applyBorder="1" applyAlignment="1">
      <alignment horizontal="center" vertical="center"/>
    </xf>
    <xf numFmtId="3" fontId="13" fillId="38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0" fillId="0" borderId="0" xfId="42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" fillId="40" borderId="12" xfId="0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39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87" zoomScaleNormal="87" zoomScalePageLayoutView="0" workbookViewId="0" topLeftCell="A1">
      <selection activeCell="D28" sqref="D28"/>
    </sheetView>
  </sheetViews>
  <sheetFormatPr defaultColWidth="11.57421875" defaultRowHeight="12.75"/>
  <cols>
    <col min="1" max="1" width="51.421875" style="0" customWidth="1"/>
    <col min="2" max="2" width="6.8515625" style="0" customWidth="1"/>
    <col min="3" max="3" width="9.421875" style="0" customWidth="1"/>
    <col min="4" max="4" width="10.28125" style="0" customWidth="1"/>
    <col min="5" max="5" width="10.00390625" style="0" customWidth="1"/>
    <col min="6" max="6" width="11.57421875" style="0" customWidth="1"/>
    <col min="7" max="9" width="0" style="0" hidden="1" customWidth="1"/>
    <col min="10" max="10" width="11.57421875" style="0" customWidth="1"/>
    <col min="11" max="11" width="6.8515625" style="0" customWidth="1"/>
    <col min="12" max="12" width="7.57421875" style="0" customWidth="1"/>
    <col min="13" max="13" width="8.57421875" style="0" customWidth="1"/>
    <col min="14" max="14" width="7.57421875" style="0" customWidth="1"/>
  </cols>
  <sheetData>
    <row r="1" spans="6:11" ht="12" customHeight="1">
      <c r="F1" s="1"/>
      <c r="G1" s="2"/>
      <c r="H1" s="2"/>
      <c r="I1" s="2"/>
      <c r="J1" s="2"/>
      <c r="K1" s="2"/>
    </row>
    <row r="2" spans="1:11" ht="12.75" customHeight="1" hidden="1">
      <c r="A2" s="3"/>
      <c r="B2" s="80" t="s">
        <v>0</v>
      </c>
      <c r="C2" s="80"/>
      <c r="D2" s="80"/>
      <c r="E2" s="4"/>
      <c r="F2" s="4"/>
      <c r="G2" s="4"/>
      <c r="H2" s="4"/>
      <c r="I2" s="4"/>
      <c r="J2" s="4"/>
      <c r="K2" s="4"/>
    </row>
    <row r="3" spans="5:9" ht="12.75" customHeight="1" hidden="1">
      <c r="E3" s="81"/>
      <c r="F3" s="81"/>
      <c r="G3" s="82" t="s">
        <v>1</v>
      </c>
      <c r="H3" s="82"/>
      <c r="I3" s="82"/>
    </row>
    <row r="4" spans="3:10" ht="12.75" customHeight="1" hidden="1">
      <c r="C4" s="83" t="s">
        <v>2</v>
      </c>
      <c r="D4" s="83"/>
      <c r="E4" s="4"/>
      <c r="F4" s="5"/>
      <c r="G4" s="4"/>
      <c r="H4" s="4"/>
      <c r="I4" s="4"/>
      <c r="J4" s="4"/>
    </row>
    <row r="5" spans="5:11" ht="14.25" customHeight="1" hidden="1">
      <c r="E5" s="6"/>
      <c r="F5" s="7"/>
      <c r="G5" s="8"/>
      <c r="H5" s="8"/>
      <c r="I5" s="8"/>
      <c r="J5" s="84"/>
      <c r="K5" s="84"/>
    </row>
    <row r="6" spans="1:9" ht="15.75">
      <c r="A6" s="85" t="s">
        <v>163</v>
      </c>
      <c r="B6" s="85"/>
      <c r="C6" s="85"/>
      <c r="D6" s="85"/>
      <c r="E6" s="85"/>
      <c r="F6" s="85"/>
      <c r="G6" s="85"/>
      <c r="H6" s="85"/>
      <c r="I6" s="85"/>
    </row>
    <row r="7" spans="1:9" ht="15.75" customHeight="1">
      <c r="A7" s="89" t="s">
        <v>3</v>
      </c>
      <c r="B7" s="89"/>
      <c r="C7" s="89"/>
      <c r="D7" s="89"/>
      <c r="E7" s="89"/>
      <c r="F7" s="89"/>
      <c r="G7" s="89"/>
      <c r="H7" s="89"/>
      <c r="I7" s="89"/>
    </row>
    <row r="8" spans="6:9" ht="10.5" customHeight="1">
      <c r="F8" s="9" t="s">
        <v>4</v>
      </c>
      <c r="H8" s="90" t="s">
        <v>5</v>
      </c>
      <c r="I8" s="90"/>
    </row>
    <row r="9" spans="1:9" ht="29.25" customHeight="1">
      <c r="A9" s="91" t="s">
        <v>128</v>
      </c>
      <c r="B9" s="92"/>
      <c r="C9" s="92"/>
      <c r="D9" s="92"/>
      <c r="E9" s="92"/>
      <c r="F9" s="92"/>
      <c r="G9" s="92"/>
      <c r="H9" s="92"/>
      <c r="I9" s="93"/>
    </row>
    <row r="10" spans="1:11" ht="6" customHeight="1">
      <c r="A10" s="94"/>
      <c r="B10" s="95" t="s">
        <v>6</v>
      </c>
      <c r="C10" s="95" t="s">
        <v>7</v>
      </c>
      <c r="D10" s="95" t="s">
        <v>8</v>
      </c>
      <c r="E10" s="95" t="s">
        <v>9</v>
      </c>
      <c r="F10" s="95" t="s">
        <v>10</v>
      </c>
      <c r="G10" s="95"/>
      <c r="H10" s="95"/>
      <c r="I10" s="95"/>
      <c r="K10" s="10"/>
    </row>
    <row r="11" spans="1:9" ht="5.25" customHeight="1">
      <c r="A11" s="94"/>
      <c r="B11" s="95"/>
      <c r="C11" s="95"/>
      <c r="D11" s="95"/>
      <c r="E11" s="95"/>
      <c r="F11" s="95"/>
      <c r="G11" s="95"/>
      <c r="H11" s="95"/>
      <c r="I11" s="95"/>
    </row>
    <row r="12" spans="1:14" ht="13.5" customHeight="1">
      <c r="A12" s="94"/>
      <c r="B12" s="95"/>
      <c r="C12" s="95"/>
      <c r="D12" s="95"/>
      <c r="E12" s="95"/>
      <c r="F12" s="95"/>
      <c r="G12" s="95"/>
      <c r="H12" s="95"/>
      <c r="I12" s="95"/>
      <c r="K12" s="86"/>
      <c r="L12" s="86"/>
      <c r="M12" s="86"/>
      <c r="N12" s="86"/>
    </row>
    <row r="13" spans="1:14" ht="3" customHeight="1">
      <c r="A13" s="94"/>
      <c r="B13" s="95"/>
      <c r="C13" s="95"/>
      <c r="D13" s="95"/>
      <c r="E13" s="95"/>
      <c r="F13" s="95"/>
      <c r="G13" s="95"/>
      <c r="H13" s="95"/>
      <c r="I13" s="95"/>
      <c r="K13" s="86"/>
      <c r="L13" s="86"/>
      <c r="M13" s="86"/>
      <c r="N13" s="86"/>
    </row>
    <row r="14" spans="1:9" ht="18" customHeight="1">
      <c r="A14" s="17" t="s">
        <v>11</v>
      </c>
      <c r="B14" s="87"/>
      <c r="C14" s="87">
        <v>6250</v>
      </c>
      <c r="D14" s="87"/>
      <c r="E14" s="87"/>
      <c r="F14" s="87"/>
      <c r="G14" s="87"/>
      <c r="H14" s="87"/>
      <c r="I14" s="87"/>
    </row>
    <row r="15" spans="1:10" ht="29.25" customHeight="1">
      <c r="A15" s="34" t="s">
        <v>12</v>
      </c>
      <c r="B15" s="45">
        <v>1</v>
      </c>
      <c r="C15" s="60">
        <v>11429</v>
      </c>
      <c r="D15" s="56">
        <f>D16+D19</f>
        <v>11017.2</v>
      </c>
      <c r="E15" s="56">
        <f>D15-C15</f>
        <v>-411.7999999999993</v>
      </c>
      <c r="F15" s="56">
        <f>E15/C15%</f>
        <v>-3.6031148831918736</v>
      </c>
      <c r="G15" s="20">
        <v>5621.2</v>
      </c>
      <c r="H15" s="20">
        <v>5617.4</v>
      </c>
      <c r="I15" s="20">
        <v>5618.2</v>
      </c>
      <c r="J15" s="11"/>
    </row>
    <row r="16" spans="1:10" ht="15">
      <c r="A16" s="42" t="s">
        <v>125</v>
      </c>
      <c r="B16" s="46">
        <v>2</v>
      </c>
      <c r="C16" s="56">
        <v>1904.8</v>
      </c>
      <c r="D16" s="60">
        <f>D19*20%</f>
        <v>1836.2</v>
      </c>
      <c r="E16" s="60">
        <f>D16-C16</f>
        <v>-68.59999999999991</v>
      </c>
      <c r="F16" s="56">
        <f aca="true" t="shared" si="0" ref="F16:F28">E16/C16%</f>
        <v>-3.601427971440567</v>
      </c>
      <c r="G16" s="22">
        <v>936.8</v>
      </c>
      <c r="H16" s="22">
        <v>936.7</v>
      </c>
      <c r="I16" s="22">
        <v>936.7</v>
      </c>
      <c r="J16" s="11"/>
    </row>
    <row r="17" spans="1:10" ht="15">
      <c r="A17" s="38" t="s">
        <v>126</v>
      </c>
      <c r="B17" s="47">
        <v>3</v>
      </c>
      <c r="C17" s="56" t="s">
        <v>13</v>
      </c>
      <c r="D17" s="56" t="s">
        <v>13</v>
      </c>
      <c r="E17" s="56" t="s">
        <v>13</v>
      </c>
      <c r="F17" s="56"/>
      <c r="G17" s="21" t="s">
        <v>13</v>
      </c>
      <c r="H17" s="21" t="s">
        <v>13</v>
      </c>
      <c r="I17" s="21" t="s">
        <v>13</v>
      </c>
      <c r="J17" s="12"/>
    </row>
    <row r="18" spans="1:10" ht="15" customHeight="1">
      <c r="A18" s="34" t="s">
        <v>127</v>
      </c>
      <c r="B18" s="47">
        <v>4</v>
      </c>
      <c r="C18" s="61"/>
      <c r="D18" s="56" t="s">
        <v>13</v>
      </c>
      <c r="E18" s="56" t="s">
        <v>13</v>
      </c>
      <c r="F18" s="56"/>
      <c r="G18" s="21" t="s">
        <v>13</v>
      </c>
      <c r="H18" s="21" t="s">
        <v>13</v>
      </c>
      <c r="I18" s="21" t="s">
        <v>13</v>
      </c>
      <c r="J18" s="11"/>
    </row>
    <row r="19" spans="1:10" ht="29.25" customHeight="1">
      <c r="A19" s="34" t="s">
        <v>14</v>
      </c>
      <c r="B19" s="47">
        <v>5</v>
      </c>
      <c r="C19" s="57">
        <v>9524</v>
      </c>
      <c r="D19" s="57">
        <v>9181</v>
      </c>
      <c r="E19" s="57">
        <f aca="true" t="shared" si="1" ref="E19:E24">D19-C19</f>
        <v>-343</v>
      </c>
      <c r="F19" s="63">
        <f t="shared" si="0"/>
        <v>-3.6014279714405713</v>
      </c>
      <c r="G19" s="25">
        <f>G15-G16</f>
        <v>4684.4</v>
      </c>
      <c r="H19" s="25">
        <f>H15-H16</f>
        <v>4680.7</v>
      </c>
      <c r="I19" s="25">
        <f>I15-I16</f>
        <v>4681.5</v>
      </c>
      <c r="J19" s="11"/>
    </row>
    <row r="20" spans="1:10" ht="15" customHeight="1">
      <c r="A20" s="39" t="s">
        <v>15</v>
      </c>
      <c r="B20" s="47">
        <v>6</v>
      </c>
      <c r="C20" s="57">
        <v>4646</v>
      </c>
      <c r="D20" s="57">
        <f>D21+D22+D23+D24</f>
        <v>294</v>
      </c>
      <c r="E20" s="57">
        <f t="shared" si="1"/>
        <v>-4352</v>
      </c>
      <c r="F20" s="63">
        <f t="shared" si="0"/>
        <v>-93.6719758932415</v>
      </c>
      <c r="G20" s="25">
        <f>G21+G22+G23+G24</f>
        <v>1103.4</v>
      </c>
      <c r="H20" s="25">
        <f>H21+H22+H23+H24</f>
        <v>1107.1</v>
      </c>
      <c r="I20" s="25">
        <f>I21+I22+I23+I24</f>
        <v>1107.3</v>
      </c>
      <c r="J20" s="11"/>
    </row>
    <row r="21" spans="1:10" ht="13.5" customHeight="1">
      <c r="A21" s="26" t="s">
        <v>121</v>
      </c>
      <c r="B21" s="47" t="s">
        <v>16</v>
      </c>
      <c r="C21" s="56">
        <v>0</v>
      </c>
      <c r="D21" s="56">
        <v>0</v>
      </c>
      <c r="E21" s="56">
        <f t="shared" si="1"/>
        <v>0</v>
      </c>
      <c r="F21" s="56"/>
      <c r="G21" s="20">
        <v>305.8</v>
      </c>
      <c r="H21" s="20">
        <v>309.2</v>
      </c>
      <c r="I21" s="20">
        <v>309.2</v>
      </c>
      <c r="J21" s="11"/>
    </row>
    <row r="22" spans="1:10" ht="13.5" customHeight="1">
      <c r="A22" s="26" t="s">
        <v>122</v>
      </c>
      <c r="B22" s="47" t="s">
        <v>17</v>
      </c>
      <c r="C22" s="56">
        <v>0</v>
      </c>
      <c r="D22" s="56">
        <v>0</v>
      </c>
      <c r="E22" s="56">
        <f t="shared" si="1"/>
        <v>0</v>
      </c>
      <c r="F22" s="56"/>
      <c r="G22" s="20">
        <v>36.1</v>
      </c>
      <c r="H22" s="20">
        <v>36.4</v>
      </c>
      <c r="I22" s="20">
        <v>36.4</v>
      </c>
      <c r="J22" s="11"/>
    </row>
    <row r="23" spans="1:10" ht="13.5" customHeight="1">
      <c r="A23" s="26" t="s">
        <v>123</v>
      </c>
      <c r="B23" s="47" t="s">
        <v>18</v>
      </c>
      <c r="C23" s="56">
        <v>4338.1</v>
      </c>
      <c r="D23" s="56"/>
      <c r="E23" s="56">
        <f t="shared" si="1"/>
        <v>-4338.1</v>
      </c>
      <c r="F23" s="56">
        <f t="shared" si="0"/>
        <v>-100.00000000000001</v>
      </c>
      <c r="G23" s="20">
        <v>353.4</v>
      </c>
      <c r="H23" s="20">
        <v>353.4</v>
      </c>
      <c r="I23" s="20">
        <v>353.4</v>
      </c>
      <c r="J23" s="11"/>
    </row>
    <row r="24" spans="1:10" ht="15" customHeight="1">
      <c r="A24" s="26" t="s">
        <v>124</v>
      </c>
      <c r="B24" s="47" t="s">
        <v>19</v>
      </c>
      <c r="C24" s="58">
        <v>308.2</v>
      </c>
      <c r="D24" s="56">
        <v>294</v>
      </c>
      <c r="E24" s="56">
        <f t="shared" si="1"/>
        <v>-14.199999999999989</v>
      </c>
      <c r="F24" s="56">
        <f t="shared" si="0"/>
        <v>-4.60739779364049</v>
      </c>
      <c r="G24" s="20">
        <v>408.1</v>
      </c>
      <c r="H24" s="20">
        <v>408.1</v>
      </c>
      <c r="I24" s="20">
        <v>408.3</v>
      </c>
      <c r="J24" s="11"/>
    </row>
    <row r="25" spans="1:10" ht="15.75" customHeight="1">
      <c r="A25" s="34" t="s">
        <v>20</v>
      </c>
      <c r="B25" s="48">
        <v>7</v>
      </c>
      <c r="C25" s="59"/>
      <c r="D25" s="55"/>
      <c r="E25" s="56"/>
      <c r="F25" s="56"/>
      <c r="G25" s="21" t="s">
        <v>13</v>
      </c>
      <c r="H25" s="21" t="s">
        <v>13</v>
      </c>
      <c r="I25" s="21" t="s">
        <v>13</v>
      </c>
      <c r="J25" s="11"/>
    </row>
    <row r="26" spans="1:10" ht="14.25" customHeight="1">
      <c r="A26" s="34" t="s">
        <v>21</v>
      </c>
      <c r="B26" s="48">
        <v>8</v>
      </c>
      <c r="C26" s="59" t="s">
        <v>13</v>
      </c>
      <c r="D26" s="55">
        <v>0</v>
      </c>
      <c r="E26" s="56"/>
      <c r="F26" s="56"/>
      <c r="G26" s="21" t="s">
        <v>13</v>
      </c>
      <c r="H26" s="21" t="s">
        <v>13</v>
      </c>
      <c r="I26" s="21" t="s">
        <v>13</v>
      </c>
      <c r="J26" s="11"/>
    </row>
    <row r="27" spans="1:10" ht="15">
      <c r="A27" s="34" t="s">
        <v>22</v>
      </c>
      <c r="B27" s="47">
        <v>9</v>
      </c>
      <c r="C27" s="60"/>
      <c r="D27" s="56">
        <v>99</v>
      </c>
      <c r="E27" s="56">
        <f>D27-C27</f>
        <v>99</v>
      </c>
      <c r="F27" s="56">
        <v>0</v>
      </c>
      <c r="G27" s="20">
        <v>74.8</v>
      </c>
      <c r="H27" s="20">
        <v>74.8</v>
      </c>
      <c r="I27" s="20">
        <v>74.8</v>
      </c>
      <c r="J27" s="11"/>
    </row>
    <row r="28" spans="1:10" ht="13.5" customHeight="1">
      <c r="A28" s="27" t="s">
        <v>23</v>
      </c>
      <c r="B28" s="47">
        <v>10</v>
      </c>
      <c r="C28" s="57">
        <f>C20+C19+C27</f>
        <v>14170</v>
      </c>
      <c r="D28" s="57">
        <f>D19+D20+D27+D26</f>
        <v>9574</v>
      </c>
      <c r="E28" s="57">
        <f>D28-C28</f>
        <v>-4596</v>
      </c>
      <c r="F28" s="63">
        <f t="shared" si="0"/>
        <v>-32.4347212420607</v>
      </c>
      <c r="G28" s="25">
        <f>G19+G20+G27</f>
        <v>5862.599999999999</v>
      </c>
      <c r="H28" s="25">
        <f>H19+H20+H27</f>
        <v>5862.599999999999</v>
      </c>
      <c r="I28" s="25">
        <f>I19+I20+I27</f>
        <v>5863.6</v>
      </c>
      <c r="J28" s="11"/>
    </row>
    <row r="29" spans="1:10" ht="18" customHeight="1">
      <c r="A29" s="16" t="s">
        <v>24</v>
      </c>
      <c r="B29" s="88"/>
      <c r="C29" s="88"/>
      <c r="D29" s="88"/>
      <c r="E29" s="88"/>
      <c r="F29" s="88"/>
      <c r="G29" s="88"/>
      <c r="H29" s="88"/>
      <c r="I29" s="88"/>
      <c r="J29" s="11"/>
    </row>
    <row r="30" spans="1:10" ht="32.25" customHeight="1">
      <c r="A30" s="34" t="s">
        <v>25</v>
      </c>
      <c r="B30" s="47">
        <v>11</v>
      </c>
      <c r="C30" s="56">
        <v>15702</v>
      </c>
      <c r="D30" s="56">
        <v>14299</v>
      </c>
      <c r="E30" s="62">
        <f>D30-C30</f>
        <v>-1403</v>
      </c>
      <c r="F30" s="56">
        <f>E30/C30%</f>
        <v>-8.935167494586675</v>
      </c>
      <c r="G30" s="20"/>
      <c r="H30" s="20"/>
      <c r="I30" s="20"/>
      <c r="J30" s="11"/>
    </row>
    <row r="31" spans="1:10" ht="17.25" customHeight="1">
      <c r="A31" s="18" t="s">
        <v>26</v>
      </c>
      <c r="B31" s="47">
        <v>12</v>
      </c>
      <c r="C31" s="57">
        <f>C32+C33+C34+C36</f>
        <v>232.7</v>
      </c>
      <c r="D31" s="57">
        <f>D32+D35+D36</f>
        <v>159</v>
      </c>
      <c r="E31" s="57">
        <f>D31-C31</f>
        <v>-73.69999999999999</v>
      </c>
      <c r="F31" s="63">
        <f>E31/C31%</f>
        <v>-31.671680275032227</v>
      </c>
      <c r="G31" s="25"/>
      <c r="H31" s="25"/>
      <c r="I31" s="25"/>
      <c r="J31" s="11"/>
    </row>
    <row r="32" spans="1:10" ht="27" customHeight="1">
      <c r="A32" s="34" t="s">
        <v>116</v>
      </c>
      <c r="B32" s="47" t="s">
        <v>27</v>
      </c>
      <c r="C32" s="56">
        <v>0</v>
      </c>
      <c r="D32" s="56">
        <v>0</v>
      </c>
      <c r="E32" s="62">
        <f>D32-C32</f>
        <v>0</v>
      </c>
      <c r="F32" s="56">
        <v>0</v>
      </c>
      <c r="G32" s="20"/>
      <c r="H32" s="20"/>
      <c r="I32" s="20"/>
      <c r="J32" s="11"/>
    </row>
    <row r="33" spans="1:10" ht="15" customHeight="1">
      <c r="A33" s="34" t="s">
        <v>117</v>
      </c>
      <c r="B33" s="47" t="s">
        <v>28</v>
      </c>
      <c r="C33" s="56"/>
      <c r="D33" s="56"/>
      <c r="E33" s="62"/>
      <c r="F33" s="56"/>
      <c r="G33" s="20"/>
      <c r="H33" s="20"/>
      <c r="I33" s="20"/>
      <c r="J33" s="11"/>
    </row>
    <row r="34" spans="1:10" ht="13.5" customHeight="1">
      <c r="A34" s="38" t="s">
        <v>118</v>
      </c>
      <c r="B34" s="47" t="s">
        <v>29</v>
      </c>
      <c r="C34" s="56"/>
      <c r="D34" s="56"/>
      <c r="E34" s="62">
        <f>D34-C34</f>
        <v>0</v>
      </c>
      <c r="F34" s="56"/>
      <c r="G34" s="20"/>
      <c r="H34" s="20"/>
      <c r="I34" s="20"/>
      <c r="J34" s="11"/>
    </row>
    <row r="35" spans="1:10" ht="15" customHeight="1">
      <c r="A35" s="34" t="s">
        <v>119</v>
      </c>
      <c r="B35" s="47" t="s">
        <v>30</v>
      </c>
      <c r="C35" s="56">
        <v>0</v>
      </c>
      <c r="D35" s="56">
        <v>0</v>
      </c>
      <c r="E35" s="62">
        <f>D35-C35</f>
        <v>0</v>
      </c>
      <c r="F35" s="56"/>
      <c r="G35" s="20"/>
      <c r="H35" s="20"/>
      <c r="I35" s="20"/>
      <c r="J35" s="11"/>
    </row>
    <row r="36" spans="1:10" ht="16.5" customHeight="1">
      <c r="A36" s="34" t="s">
        <v>120</v>
      </c>
      <c r="B36" s="47" t="s">
        <v>31</v>
      </c>
      <c r="C36" s="56">
        <v>232.7</v>
      </c>
      <c r="D36" s="56">
        <v>159</v>
      </c>
      <c r="E36" s="62">
        <f>D36-C36</f>
        <v>-73.69999999999999</v>
      </c>
      <c r="F36" s="56">
        <f>E36/C36%</f>
        <v>-31.671680275032227</v>
      </c>
      <c r="G36" s="20"/>
      <c r="H36" s="20"/>
      <c r="I36" s="20"/>
      <c r="J36" s="11"/>
    </row>
    <row r="37" spans="1:10" ht="16.5" customHeight="1">
      <c r="A37" s="34" t="s">
        <v>32</v>
      </c>
      <c r="B37" s="47" t="s">
        <v>33</v>
      </c>
      <c r="C37" s="56">
        <v>0</v>
      </c>
      <c r="D37" s="56">
        <v>0</v>
      </c>
      <c r="E37" s="62">
        <f>D37-C37</f>
        <v>0</v>
      </c>
      <c r="F37" s="56">
        <v>0</v>
      </c>
      <c r="G37" s="20"/>
      <c r="H37" s="20"/>
      <c r="I37" s="20"/>
      <c r="J37" s="11"/>
    </row>
    <row r="38" spans="1:10" ht="28.5" customHeight="1">
      <c r="A38" s="34" t="s">
        <v>34</v>
      </c>
      <c r="B38" s="47" t="s">
        <v>35</v>
      </c>
      <c r="C38" s="58">
        <v>308.2</v>
      </c>
      <c r="D38" s="56">
        <v>294</v>
      </c>
      <c r="E38" s="62">
        <f>D38-C38</f>
        <v>-14.199999999999989</v>
      </c>
      <c r="F38" s="56">
        <v>0</v>
      </c>
      <c r="G38" s="20"/>
      <c r="H38" s="20"/>
      <c r="I38" s="20"/>
      <c r="J38" s="11"/>
    </row>
    <row r="39" spans="1:10" ht="15" customHeight="1">
      <c r="A39" s="34" t="s">
        <v>111</v>
      </c>
      <c r="B39" s="48" t="s">
        <v>36</v>
      </c>
      <c r="C39" s="59" t="s">
        <v>13</v>
      </c>
      <c r="D39" s="55"/>
      <c r="E39" s="62"/>
      <c r="F39" s="56"/>
      <c r="G39" s="21"/>
      <c r="H39" s="21"/>
      <c r="I39" s="21"/>
      <c r="J39" s="11"/>
    </row>
    <row r="40" spans="1:9" ht="16.5" customHeight="1">
      <c r="A40" s="34" t="s">
        <v>37</v>
      </c>
      <c r="B40" s="48" t="s">
        <v>38</v>
      </c>
      <c r="C40" s="59" t="s">
        <v>13</v>
      </c>
      <c r="D40" s="55"/>
      <c r="E40" s="62"/>
      <c r="F40" s="56"/>
      <c r="G40" s="21"/>
      <c r="H40" s="21"/>
      <c r="I40" s="21"/>
    </row>
    <row r="41" spans="1:10" ht="18" customHeight="1">
      <c r="A41" s="41" t="s">
        <v>39</v>
      </c>
      <c r="B41" s="47" t="s">
        <v>40</v>
      </c>
      <c r="C41" s="60">
        <v>0</v>
      </c>
      <c r="D41" s="56">
        <v>31</v>
      </c>
      <c r="E41" s="62">
        <f>D41-C41</f>
        <v>31</v>
      </c>
      <c r="F41" s="56"/>
      <c r="G41" s="20"/>
      <c r="H41" s="20"/>
      <c r="I41" s="20"/>
      <c r="J41" s="11"/>
    </row>
    <row r="42" spans="1:10" ht="15.75" customHeight="1">
      <c r="A42" s="34" t="s">
        <v>41</v>
      </c>
      <c r="B42" s="47" t="s">
        <v>42</v>
      </c>
      <c r="C42" s="61" t="s">
        <v>13</v>
      </c>
      <c r="D42" s="56"/>
      <c r="E42" s="56"/>
      <c r="F42" s="56"/>
      <c r="G42" s="21"/>
      <c r="H42" s="21"/>
      <c r="I42" s="21"/>
      <c r="J42" s="11"/>
    </row>
    <row r="43" spans="1:10" ht="15" customHeight="1">
      <c r="A43" s="38" t="s">
        <v>43</v>
      </c>
      <c r="B43" s="45" t="s">
        <v>44</v>
      </c>
      <c r="C43" s="57">
        <v>16243.4</v>
      </c>
      <c r="D43" s="57">
        <f>D30+D31+D37+D38+D41</f>
        <v>14783</v>
      </c>
      <c r="E43" s="57">
        <f>D43-C43</f>
        <v>-1460.3999999999996</v>
      </c>
      <c r="F43" s="63">
        <f>E43/C43%</f>
        <v>-8.990728542054</v>
      </c>
      <c r="G43" s="25"/>
      <c r="H43" s="25"/>
      <c r="I43" s="25"/>
      <c r="J43" s="11"/>
    </row>
    <row r="44" spans="1:10" ht="9" customHeight="1">
      <c r="A44" s="97"/>
      <c r="B44" s="97"/>
      <c r="C44" s="97"/>
      <c r="D44" s="97"/>
      <c r="E44" s="97"/>
      <c r="F44" s="97"/>
      <c r="G44" s="97"/>
      <c r="H44" s="97"/>
      <c r="I44" s="97"/>
      <c r="J44" s="11"/>
    </row>
    <row r="45" spans="1:10" ht="13.5" customHeight="1">
      <c r="A45" s="38" t="s">
        <v>45</v>
      </c>
      <c r="B45" s="45" t="s">
        <v>46</v>
      </c>
      <c r="C45" s="57">
        <f>C19-C30</f>
        <v>-6178</v>
      </c>
      <c r="D45" s="57">
        <f>D19-D30</f>
        <v>-5118</v>
      </c>
      <c r="E45" s="57">
        <f>D45-C45</f>
        <v>1060</v>
      </c>
      <c r="F45" s="57">
        <f>E45/C45%</f>
        <v>-17.157656199417286</v>
      </c>
      <c r="G45" s="25"/>
      <c r="H45" s="25"/>
      <c r="I45" s="25"/>
      <c r="J45" s="11"/>
    </row>
    <row r="46" spans="1:10" ht="16.5" customHeight="1">
      <c r="A46" s="34" t="s">
        <v>47</v>
      </c>
      <c r="B46" s="45" t="s">
        <v>48</v>
      </c>
      <c r="C46" s="64">
        <v>-6792</v>
      </c>
      <c r="D46" s="57">
        <v>5277</v>
      </c>
      <c r="E46" s="57">
        <f>D46-C46</f>
        <v>12069</v>
      </c>
      <c r="F46" s="57">
        <f aca="true" t="shared" si="2" ref="F46:F51">E46/C46%</f>
        <v>-177.69434628975264</v>
      </c>
      <c r="G46" s="20"/>
      <c r="H46" s="20"/>
      <c r="I46" s="20"/>
      <c r="J46" s="11"/>
    </row>
    <row r="47" spans="1:10" ht="30" customHeight="1">
      <c r="A47" s="34" t="s">
        <v>49</v>
      </c>
      <c r="B47" s="49" t="s">
        <v>50</v>
      </c>
      <c r="C47" s="59" t="s">
        <v>13</v>
      </c>
      <c r="D47" s="55" t="s">
        <v>13</v>
      </c>
      <c r="E47" s="62"/>
      <c r="F47" s="65"/>
      <c r="G47" s="21"/>
      <c r="H47" s="21"/>
      <c r="I47" s="21"/>
      <c r="J47" s="11"/>
    </row>
    <row r="48" spans="1:10" ht="17.25" customHeight="1">
      <c r="A48" s="43" t="s">
        <v>134</v>
      </c>
      <c r="B48" s="49" t="s">
        <v>51</v>
      </c>
      <c r="C48" s="59" t="s">
        <v>13</v>
      </c>
      <c r="D48" s="55" t="s">
        <v>13</v>
      </c>
      <c r="E48" s="62"/>
      <c r="F48" s="65"/>
      <c r="G48" s="21"/>
      <c r="H48" s="21"/>
      <c r="I48" s="21"/>
      <c r="J48" s="11"/>
    </row>
    <row r="49" spans="1:10" ht="20.25" customHeight="1">
      <c r="A49" s="44" t="s">
        <v>52</v>
      </c>
      <c r="B49" s="45" t="s">
        <v>53</v>
      </c>
      <c r="C49" s="66">
        <f>C28-C43</f>
        <v>-2073.3999999999996</v>
      </c>
      <c r="D49" s="57">
        <f>D51</f>
        <v>5209</v>
      </c>
      <c r="E49" s="57">
        <f>D49-C49</f>
        <v>7282.4</v>
      </c>
      <c r="F49" s="57">
        <f t="shared" si="2"/>
        <v>-351.2298639915116</v>
      </c>
      <c r="G49" s="25"/>
      <c r="H49" s="25"/>
      <c r="I49" s="25"/>
      <c r="J49" s="11"/>
    </row>
    <row r="50" spans="1:10" ht="17.25" customHeight="1">
      <c r="A50" s="43" t="s">
        <v>132</v>
      </c>
      <c r="B50" s="45" t="s">
        <v>54</v>
      </c>
      <c r="C50" s="56"/>
      <c r="D50" s="56"/>
      <c r="E50" s="62">
        <f>D50-C50</f>
        <v>0</v>
      </c>
      <c r="F50" s="65"/>
      <c r="G50" s="20"/>
      <c r="H50" s="20"/>
      <c r="I50" s="20"/>
      <c r="J50" s="11"/>
    </row>
    <row r="51" spans="1:10" ht="18" customHeight="1">
      <c r="A51" s="43" t="s">
        <v>133</v>
      </c>
      <c r="B51" s="45" t="s">
        <v>55</v>
      </c>
      <c r="C51" s="63">
        <f>C28-C43</f>
        <v>-2073.3999999999996</v>
      </c>
      <c r="D51" s="63">
        <v>5209</v>
      </c>
      <c r="E51" s="57">
        <f>D51-C51</f>
        <v>7282.4</v>
      </c>
      <c r="F51" s="57">
        <f t="shared" si="2"/>
        <v>-351.2298639915116</v>
      </c>
      <c r="G51" s="25"/>
      <c r="H51" s="25"/>
      <c r="I51" s="25"/>
      <c r="J51" s="11"/>
    </row>
    <row r="52" spans="1:10" ht="26.25" customHeight="1">
      <c r="A52" s="98" t="s">
        <v>56</v>
      </c>
      <c r="B52" s="99"/>
      <c r="C52" s="99"/>
      <c r="D52" s="99"/>
      <c r="E52" s="99"/>
      <c r="F52" s="99"/>
      <c r="G52" s="99"/>
      <c r="H52" s="99"/>
      <c r="I52" s="100"/>
      <c r="J52" s="11"/>
    </row>
    <row r="53" spans="1:9" ht="17.25" customHeight="1">
      <c r="A53" s="39" t="s">
        <v>57</v>
      </c>
      <c r="B53" s="27"/>
      <c r="C53" s="28"/>
      <c r="D53" s="28"/>
      <c r="E53" s="28"/>
      <c r="F53" s="28"/>
      <c r="G53" s="28"/>
      <c r="H53" s="28"/>
      <c r="I53" s="28"/>
    </row>
    <row r="54" spans="1:9" ht="27.75" customHeight="1">
      <c r="A54" s="34" t="s">
        <v>154</v>
      </c>
      <c r="B54" s="45" t="s">
        <v>58</v>
      </c>
      <c r="C54" s="28"/>
      <c r="D54" s="28"/>
      <c r="E54" s="28"/>
      <c r="F54" s="28"/>
      <c r="G54" s="28"/>
      <c r="H54" s="28"/>
      <c r="I54" s="28"/>
    </row>
    <row r="55" spans="1:9" ht="44.25" customHeight="1">
      <c r="A55" s="34" t="s">
        <v>155</v>
      </c>
      <c r="B55" s="45" t="s">
        <v>59</v>
      </c>
      <c r="C55" s="28"/>
      <c r="D55" s="28"/>
      <c r="E55" s="28"/>
      <c r="F55" s="28"/>
      <c r="G55" s="28"/>
      <c r="H55" s="28"/>
      <c r="I55" s="28"/>
    </row>
    <row r="56" spans="1:9" ht="94.5" customHeight="1">
      <c r="A56" s="39" t="s">
        <v>129</v>
      </c>
      <c r="B56" s="45">
        <v>26</v>
      </c>
      <c r="C56" s="28"/>
      <c r="D56" s="28"/>
      <c r="E56" s="28"/>
      <c r="F56" s="28"/>
      <c r="G56" s="28"/>
      <c r="H56" s="28"/>
      <c r="I56" s="28"/>
    </row>
    <row r="57" spans="1:9" ht="14.25" customHeight="1">
      <c r="A57" s="38" t="s">
        <v>131</v>
      </c>
      <c r="B57" s="50" t="s">
        <v>60</v>
      </c>
      <c r="C57" s="28"/>
      <c r="D57" s="28"/>
      <c r="E57" s="28"/>
      <c r="F57" s="28"/>
      <c r="G57" s="28"/>
      <c r="H57" s="28"/>
      <c r="I57" s="28"/>
    </row>
    <row r="58" spans="1:9" ht="42.75" customHeight="1">
      <c r="A58" s="39" t="s">
        <v>61</v>
      </c>
      <c r="B58" s="50">
        <v>27</v>
      </c>
      <c r="C58" s="28"/>
      <c r="D58" s="28"/>
      <c r="E58" s="28"/>
      <c r="F58" s="28"/>
      <c r="G58" s="28"/>
      <c r="H58" s="28"/>
      <c r="I58" s="28"/>
    </row>
    <row r="59" spans="1:9" ht="13.5" customHeight="1">
      <c r="A59" s="27" t="s">
        <v>131</v>
      </c>
      <c r="B59" s="50" t="s">
        <v>62</v>
      </c>
      <c r="C59" s="28"/>
      <c r="D59" s="28"/>
      <c r="E59" s="28"/>
      <c r="F59" s="28"/>
      <c r="G59" s="28"/>
      <c r="H59" s="28"/>
      <c r="I59" s="28"/>
    </row>
    <row r="60" spans="1:9" ht="29.25" customHeight="1">
      <c r="A60" s="26" t="s">
        <v>63</v>
      </c>
      <c r="B60" s="50">
        <v>28</v>
      </c>
      <c r="C60" s="28"/>
      <c r="D60" s="28"/>
      <c r="E60" s="28">
        <f>F60+G60+H60+I60</f>
        <v>0</v>
      </c>
      <c r="F60" s="28"/>
      <c r="G60" s="28"/>
      <c r="H60" s="28"/>
      <c r="I60" s="28"/>
    </row>
    <row r="61" spans="1:9" ht="15">
      <c r="A61" s="40" t="s">
        <v>64</v>
      </c>
      <c r="B61" s="50">
        <v>29</v>
      </c>
      <c r="C61" s="28"/>
      <c r="D61" s="28"/>
      <c r="E61" s="28">
        <f>F61+G61+H61+I61</f>
        <v>0</v>
      </c>
      <c r="F61" s="28"/>
      <c r="G61" s="28"/>
      <c r="H61" s="28"/>
      <c r="I61" s="28"/>
    </row>
    <row r="62" spans="1:9" ht="27" customHeight="1">
      <c r="A62" s="34" t="s">
        <v>130</v>
      </c>
      <c r="B62" s="50" t="s">
        <v>65</v>
      </c>
      <c r="C62" s="28"/>
      <c r="D62" s="28"/>
      <c r="E62" s="28"/>
      <c r="F62" s="28"/>
      <c r="G62" s="28"/>
      <c r="H62" s="28"/>
      <c r="I62" s="28"/>
    </row>
    <row r="63" spans="1:9" ht="13.5" customHeight="1">
      <c r="A63" s="27" t="s">
        <v>66</v>
      </c>
      <c r="B63" s="50">
        <v>30</v>
      </c>
      <c r="C63" s="28"/>
      <c r="D63" s="28"/>
      <c r="E63" s="28"/>
      <c r="F63" s="28"/>
      <c r="G63" s="28"/>
      <c r="H63" s="28"/>
      <c r="I63" s="28"/>
    </row>
    <row r="64" spans="1:9" ht="0.75" customHeight="1">
      <c r="A64" s="27"/>
      <c r="B64" s="31"/>
      <c r="C64" s="28"/>
      <c r="D64" s="28"/>
      <c r="E64" s="28"/>
      <c r="F64" s="28"/>
      <c r="G64" s="28"/>
      <c r="H64" s="28"/>
      <c r="I64" s="28"/>
    </row>
    <row r="65" spans="1:9" ht="13.5" customHeight="1">
      <c r="A65" s="27" t="s">
        <v>67</v>
      </c>
      <c r="B65" s="31">
        <v>31</v>
      </c>
      <c r="C65" s="28"/>
      <c r="D65" s="28"/>
      <c r="E65" s="28"/>
      <c r="F65" s="28"/>
      <c r="G65" s="28"/>
      <c r="H65" s="28"/>
      <c r="I65" s="28"/>
    </row>
    <row r="66" spans="1:9" ht="13.5" customHeight="1">
      <c r="A66" s="26" t="s">
        <v>68</v>
      </c>
      <c r="B66" s="31">
        <v>32</v>
      </c>
      <c r="C66" s="28"/>
      <c r="D66" s="28"/>
      <c r="E66" s="28"/>
      <c r="F66" s="28"/>
      <c r="G66" s="28"/>
      <c r="H66" s="28"/>
      <c r="I66" s="28"/>
    </row>
    <row r="67" spans="1:9" ht="13.5" customHeight="1">
      <c r="A67" s="101" t="s">
        <v>69</v>
      </c>
      <c r="B67" s="101"/>
      <c r="C67" s="101"/>
      <c r="D67" s="101"/>
      <c r="E67" s="101"/>
      <c r="F67" s="101"/>
      <c r="G67" s="101"/>
      <c r="H67" s="101"/>
      <c r="I67" s="101"/>
    </row>
    <row r="68" spans="1:10" ht="27" customHeight="1">
      <c r="A68" s="39" t="s">
        <v>70</v>
      </c>
      <c r="B68" s="45">
        <v>33</v>
      </c>
      <c r="C68" s="56">
        <v>2067.2</v>
      </c>
      <c r="D68" s="56">
        <f>D69+D70+D71+D72+D73+D74+D75</f>
        <v>926.8</v>
      </c>
      <c r="E68" s="56">
        <f aca="true" t="shared" si="3" ref="E68:E79">D68-C68</f>
        <v>-1140.3999999999999</v>
      </c>
      <c r="F68" s="56">
        <f>E68/C68%</f>
        <v>-55.166408668730654</v>
      </c>
      <c r="G68" s="20">
        <f>G71+G75</f>
        <v>695.0999999999999</v>
      </c>
      <c r="H68" s="20">
        <f>H71+H75</f>
        <v>699.9000000000001</v>
      </c>
      <c r="I68" s="20">
        <f>I71+I75</f>
        <v>699.8</v>
      </c>
      <c r="J68" s="12"/>
    </row>
    <row r="69" spans="1:9" ht="13.5" customHeight="1">
      <c r="A69" s="38" t="s">
        <v>135</v>
      </c>
      <c r="B69" s="45" t="s">
        <v>71</v>
      </c>
      <c r="C69" s="56"/>
      <c r="D69" s="56"/>
      <c r="E69" s="56">
        <f t="shared" si="3"/>
        <v>0</v>
      </c>
      <c r="F69" s="56"/>
      <c r="G69" s="20"/>
      <c r="H69" s="20"/>
      <c r="I69" s="20"/>
    </row>
    <row r="70" spans="1:9" ht="13.5" customHeight="1">
      <c r="A70" s="38" t="s">
        <v>136</v>
      </c>
      <c r="B70" s="45" t="s">
        <v>72</v>
      </c>
      <c r="C70" s="56"/>
      <c r="D70" s="56"/>
      <c r="E70" s="56">
        <f t="shared" si="3"/>
        <v>0</v>
      </c>
      <c r="F70" s="56"/>
      <c r="G70" s="20"/>
      <c r="H70" s="20"/>
      <c r="I70" s="20"/>
    </row>
    <row r="71" spans="1:10" ht="31.5" customHeight="1">
      <c r="A71" s="34" t="s">
        <v>137</v>
      </c>
      <c r="B71" s="45" t="s">
        <v>73</v>
      </c>
      <c r="C71" s="56"/>
      <c r="D71" s="56"/>
      <c r="E71" s="56">
        <f t="shared" si="3"/>
        <v>0</v>
      </c>
      <c r="F71" s="56"/>
      <c r="G71" s="20">
        <v>366.3</v>
      </c>
      <c r="H71" s="20">
        <v>370.3</v>
      </c>
      <c r="I71" s="20">
        <v>370.3</v>
      </c>
      <c r="J71" s="12"/>
    </row>
    <row r="72" spans="1:9" ht="30.75" customHeight="1">
      <c r="A72" s="34" t="s">
        <v>138</v>
      </c>
      <c r="B72" s="45" t="s">
        <v>74</v>
      </c>
      <c r="C72" s="56"/>
      <c r="D72" s="56"/>
      <c r="E72" s="56">
        <f t="shared" si="3"/>
        <v>0</v>
      </c>
      <c r="F72" s="56"/>
      <c r="G72" s="28"/>
      <c r="H72" s="28"/>
      <c r="I72" s="28"/>
    </row>
    <row r="73" spans="1:9" ht="13.5" customHeight="1">
      <c r="A73" s="38" t="s">
        <v>139</v>
      </c>
      <c r="B73" s="45" t="s">
        <v>75</v>
      </c>
      <c r="C73" s="56"/>
      <c r="D73" s="56"/>
      <c r="E73" s="56">
        <f t="shared" si="3"/>
        <v>0</v>
      </c>
      <c r="F73" s="56"/>
      <c r="G73" s="28"/>
      <c r="H73" s="28"/>
      <c r="I73" s="28"/>
    </row>
    <row r="74" spans="1:9" ht="13.5" customHeight="1">
      <c r="A74" s="38" t="s">
        <v>140</v>
      </c>
      <c r="B74" s="45" t="s">
        <v>76</v>
      </c>
      <c r="C74" s="56"/>
      <c r="D74" s="56"/>
      <c r="E74" s="56">
        <f t="shared" si="3"/>
        <v>0</v>
      </c>
      <c r="F74" s="56"/>
      <c r="G74" s="28"/>
      <c r="H74" s="28"/>
      <c r="I74" s="28"/>
    </row>
    <row r="75" spans="1:10" ht="12" customHeight="1">
      <c r="A75" s="23" t="s">
        <v>141</v>
      </c>
      <c r="B75" s="45" t="s">
        <v>77</v>
      </c>
      <c r="C75" s="57">
        <f>C76+C77+C78+C79</f>
        <v>2067.2</v>
      </c>
      <c r="D75" s="57">
        <f>D76+D77+D78+D79</f>
        <v>926.8</v>
      </c>
      <c r="E75" s="57">
        <f t="shared" si="3"/>
        <v>-1140.3999999999999</v>
      </c>
      <c r="F75" s="63">
        <f>E75/C75%</f>
        <v>-55.166408668730654</v>
      </c>
      <c r="G75" s="25">
        <f>G76+G77+G78++G79</f>
        <v>328.79999999999995</v>
      </c>
      <c r="H75" s="25">
        <f>H76+H77+H78++H79</f>
        <v>329.6</v>
      </c>
      <c r="I75" s="25">
        <f>I76+I77+I78++I79</f>
        <v>329.5</v>
      </c>
      <c r="J75" s="12"/>
    </row>
    <row r="76" spans="1:10" ht="13.5" customHeight="1">
      <c r="A76" s="51" t="s">
        <v>142</v>
      </c>
      <c r="B76" s="45"/>
      <c r="C76" s="56">
        <v>728.5</v>
      </c>
      <c r="D76" s="56">
        <v>382</v>
      </c>
      <c r="E76" s="56">
        <f t="shared" si="3"/>
        <v>-346.5</v>
      </c>
      <c r="F76" s="56">
        <f>E76/C76%</f>
        <v>-47.563486616334934</v>
      </c>
      <c r="G76" s="20">
        <v>11.5</v>
      </c>
      <c r="H76" s="20">
        <v>11.7</v>
      </c>
      <c r="I76" s="20">
        <v>11.7</v>
      </c>
      <c r="J76" s="12"/>
    </row>
    <row r="77" spans="1:10" ht="13.5" customHeight="1">
      <c r="A77" s="52" t="s">
        <v>144</v>
      </c>
      <c r="B77" s="45"/>
      <c r="C77" s="56"/>
      <c r="D77" s="56"/>
      <c r="E77" s="56">
        <f t="shared" si="3"/>
        <v>0</v>
      </c>
      <c r="F77" s="56"/>
      <c r="G77" s="20">
        <v>64.2</v>
      </c>
      <c r="H77" s="20">
        <v>64.2</v>
      </c>
      <c r="I77" s="20">
        <v>64</v>
      </c>
      <c r="J77" s="12"/>
    </row>
    <row r="78" spans="1:10" ht="13.5" customHeight="1">
      <c r="A78" s="52" t="s">
        <v>143</v>
      </c>
      <c r="B78" s="45"/>
      <c r="C78" s="56">
        <v>470.7</v>
      </c>
      <c r="D78" s="56">
        <v>43</v>
      </c>
      <c r="E78" s="56">
        <f t="shared" si="3"/>
        <v>-427.7</v>
      </c>
      <c r="F78" s="56">
        <f>E78/C78%</f>
        <v>-90.86466964096027</v>
      </c>
      <c r="G78" s="20">
        <v>58.9</v>
      </c>
      <c r="H78" s="20">
        <v>59.5</v>
      </c>
      <c r="I78" s="20">
        <v>59.5</v>
      </c>
      <c r="J78" s="12"/>
    </row>
    <row r="79" spans="1:10" ht="27.75" customHeight="1">
      <c r="A79" s="51" t="s">
        <v>145</v>
      </c>
      <c r="B79" s="45"/>
      <c r="C79" s="56">
        <v>868</v>
      </c>
      <c r="D79" s="56">
        <v>501.8</v>
      </c>
      <c r="E79" s="56">
        <f t="shared" si="3"/>
        <v>-366.2</v>
      </c>
      <c r="F79" s="56">
        <f>E79/C79%</f>
        <v>-42.1889400921659</v>
      </c>
      <c r="G79" s="20">
        <v>194.2</v>
      </c>
      <c r="H79" s="20">
        <v>194.2</v>
      </c>
      <c r="I79" s="20">
        <v>194.3</v>
      </c>
      <c r="J79" s="11"/>
    </row>
    <row r="80" spans="1:9" ht="12.75" customHeight="1">
      <c r="A80" s="39" t="s">
        <v>78</v>
      </c>
      <c r="B80" s="45">
        <v>34</v>
      </c>
      <c r="C80" s="56"/>
      <c r="D80" s="56"/>
      <c r="E80" s="56"/>
      <c r="F80" s="56"/>
      <c r="G80" s="28"/>
      <c r="H80" s="28"/>
      <c r="I80" s="28"/>
    </row>
    <row r="81" spans="1:9" ht="25.5" customHeight="1">
      <c r="A81" s="34" t="s">
        <v>146</v>
      </c>
      <c r="B81" s="45" t="s">
        <v>79</v>
      </c>
      <c r="C81" s="56"/>
      <c r="D81" s="56"/>
      <c r="E81" s="56">
        <f>D81-C81</f>
        <v>0</v>
      </c>
      <c r="F81" s="56"/>
      <c r="G81" s="28"/>
      <c r="H81" s="28"/>
      <c r="I81" s="28"/>
    </row>
    <row r="82" spans="1:9" ht="13.5" customHeight="1">
      <c r="A82" s="38" t="s">
        <v>148</v>
      </c>
      <c r="B82" s="45" t="s">
        <v>80</v>
      </c>
      <c r="C82" s="56"/>
      <c r="D82" s="56"/>
      <c r="E82" s="56"/>
      <c r="F82" s="56"/>
      <c r="G82" s="28"/>
      <c r="H82" s="28"/>
      <c r="I82" s="28"/>
    </row>
    <row r="83" spans="1:9" ht="13.5" customHeight="1">
      <c r="A83" s="38" t="s">
        <v>147</v>
      </c>
      <c r="B83" s="45" t="s">
        <v>81</v>
      </c>
      <c r="C83" s="56"/>
      <c r="D83" s="56"/>
      <c r="E83" s="56">
        <f aca="true" t="shared" si="4" ref="E83:E90">D83-C83</f>
        <v>0</v>
      </c>
      <c r="F83" s="56"/>
      <c r="G83" s="28"/>
      <c r="H83" s="28"/>
      <c r="I83" s="28"/>
    </row>
    <row r="84" spans="1:9" ht="13.5" customHeight="1">
      <c r="A84" s="38" t="s">
        <v>149</v>
      </c>
      <c r="B84" s="45" t="s">
        <v>82</v>
      </c>
      <c r="C84" s="56"/>
      <c r="D84" s="56"/>
      <c r="E84" s="56">
        <f t="shared" si="4"/>
        <v>0</v>
      </c>
      <c r="F84" s="56"/>
      <c r="G84" s="28"/>
      <c r="H84" s="28"/>
      <c r="I84" s="28"/>
    </row>
    <row r="85" spans="1:10" ht="14.25" customHeight="1">
      <c r="A85" s="39" t="s">
        <v>83</v>
      </c>
      <c r="B85" s="45">
        <v>35</v>
      </c>
      <c r="C85" s="56">
        <v>41</v>
      </c>
      <c r="D85" s="56">
        <f>D86</f>
        <v>27</v>
      </c>
      <c r="E85" s="56">
        <f t="shared" si="4"/>
        <v>-14</v>
      </c>
      <c r="F85" s="56"/>
      <c r="G85" s="20">
        <v>710</v>
      </c>
      <c r="H85" s="20">
        <v>710</v>
      </c>
      <c r="I85" s="20">
        <v>710</v>
      </c>
      <c r="J85" s="11"/>
    </row>
    <row r="86" spans="1:10" ht="15" customHeight="1">
      <c r="A86" s="34" t="s">
        <v>150</v>
      </c>
      <c r="B86" s="45" t="s">
        <v>84</v>
      </c>
      <c r="C86" s="56">
        <v>41</v>
      </c>
      <c r="D86" s="56">
        <v>27</v>
      </c>
      <c r="E86" s="56">
        <f t="shared" si="4"/>
        <v>-14</v>
      </c>
      <c r="F86" s="56"/>
      <c r="G86" s="20">
        <v>710</v>
      </c>
      <c r="H86" s="20">
        <v>710</v>
      </c>
      <c r="I86" s="20">
        <v>710</v>
      </c>
      <c r="J86" s="11"/>
    </row>
    <row r="87" spans="1:9" ht="12.75" customHeight="1">
      <c r="A87" s="34" t="s">
        <v>151</v>
      </c>
      <c r="B87" s="45" t="s">
        <v>85</v>
      </c>
      <c r="C87" s="56"/>
      <c r="D87" s="56"/>
      <c r="E87" s="56">
        <f t="shared" si="4"/>
        <v>0</v>
      </c>
      <c r="F87" s="56"/>
      <c r="G87" s="28"/>
      <c r="H87" s="28"/>
      <c r="I87" s="28"/>
    </row>
    <row r="88" spans="1:10" ht="14.25" customHeight="1">
      <c r="A88" s="39" t="s">
        <v>86</v>
      </c>
      <c r="B88" s="45">
        <v>36</v>
      </c>
      <c r="C88" s="56">
        <f>C89+C90</f>
        <v>0</v>
      </c>
      <c r="D88" s="56"/>
      <c r="E88" s="56">
        <f t="shared" si="4"/>
        <v>0</v>
      </c>
      <c r="F88" s="56"/>
      <c r="G88" s="20">
        <v>228.7</v>
      </c>
      <c r="H88" s="20">
        <v>231.3</v>
      </c>
      <c r="I88" s="20">
        <v>231.3</v>
      </c>
      <c r="J88" s="11"/>
    </row>
    <row r="89" spans="1:10" ht="13.5" customHeight="1">
      <c r="A89" s="38" t="s">
        <v>152</v>
      </c>
      <c r="B89" s="45" t="s">
        <v>87</v>
      </c>
      <c r="C89" s="56"/>
      <c r="D89" s="56"/>
      <c r="E89" s="56">
        <f t="shared" si="4"/>
        <v>0</v>
      </c>
      <c r="F89" s="56"/>
      <c r="G89" s="20">
        <v>228.7</v>
      </c>
      <c r="H89" s="20">
        <v>231.3</v>
      </c>
      <c r="I89" s="20">
        <v>231.3</v>
      </c>
      <c r="J89" s="11"/>
    </row>
    <row r="90" spans="1:9" ht="13.5" customHeight="1">
      <c r="A90" s="38" t="s">
        <v>153</v>
      </c>
      <c r="B90" s="45" t="s">
        <v>88</v>
      </c>
      <c r="C90" s="56"/>
      <c r="D90" s="56"/>
      <c r="E90" s="56">
        <f t="shared" si="4"/>
        <v>0</v>
      </c>
      <c r="F90" s="56"/>
      <c r="G90" s="20"/>
      <c r="H90" s="20"/>
      <c r="I90" s="20"/>
    </row>
    <row r="91" spans="1:9" ht="2.25" customHeight="1">
      <c r="A91" s="32"/>
      <c r="B91" s="33"/>
      <c r="C91" s="32"/>
      <c r="D91" s="32"/>
      <c r="E91" s="32"/>
      <c r="F91" s="32"/>
      <c r="G91" s="32"/>
      <c r="H91" s="32"/>
      <c r="I91" s="32"/>
    </row>
    <row r="92" spans="1:9" ht="12.75" customHeight="1" hidden="1">
      <c r="A92" s="32"/>
      <c r="B92" s="33"/>
      <c r="C92" s="32"/>
      <c r="D92" s="32"/>
      <c r="E92" s="32"/>
      <c r="F92" s="32"/>
      <c r="G92" s="32"/>
      <c r="H92" s="32"/>
      <c r="I92" s="32"/>
    </row>
    <row r="93" spans="1:9" ht="14.25" hidden="1">
      <c r="A93" s="24"/>
      <c r="B93" s="24"/>
      <c r="C93" s="24"/>
      <c r="D93" s="24"/>
      <c r="E93" s="24"/>
      <c r="F93" s="24"/>
      <c r="G93" s="24"/>
      <c r="H93" s="102" t="s">
        <v>5</v>
      </c>
      <c r="I93" s="102"/>
    </row>
    <row r="94" spans="1:9" ht="14.25">
      <c r="A94" s="103" t="s">
        <v>89</v>
      </c>
      <c r="B94" s="103"/>
      <c r="C94" s="103"/>
      <c r="D94" s="103"/>
      <c r="E94" s="103"/>
      <c r="F94" s="103"/>
      <c r="G94" s="103"/>
      <c r="H94" s="103"/>
      <c r="I94" s="103"/>
    </row>
    <row r="95" spans="1:9" ht="10.5" customHeight="1">
      <c r="A95" s="104"/>
      <c r="B95" s="96" t="s">
        <v>6</v>
      </c>
      <c r="C95" s="96" t="s">
        <v>7</v>
      </c>
      <c r="D95" s="96" t="s">
        <v>8</v>
      </c>
      <c r="E95" s="96" t="s">
        <v>9</v>
      </c>
      <c r="F95" s="108" t="s">
        <v>10</v>
      </c>
      <c r="G95" s="108"/>
      <c r="H95" s="108"/>
      <c r="I95" s="108"/>
    </row>
    <row r="96" spans="1:9" ht="5.25" customHeight="1">
      <c r="A96" s="104"/>
      <c r="B96" s="96"/>
      <c r="C96" s="96"/>
      <c r="D96" s="96"/>
      <c r="E96" s="96"/>
      <c r="F96" s="108"/>
      <c r="G96" s="108"/>
      <c r="H96" s="108"/>
      <c r="I96" s="108"/>
    </row>
    <row r="97" spans="1:9" ht="6.75" customHeight="1">
      <c r="A97" s="104"/>
      <c r="B97" s="96"/>
      <c r="C97" s="96"/>
      <c r="D97" s="96"/>
      <c r="E97" s="96"/>
      <c r="F97" s="108"/>
      <c r="G97" s="108"/>
      <c r="H97" s="108"/>
      <c r="I97" s="108"/>
    </row>
    <row r="98" spans="1:9" ht="5.25" customHeight="1">
      <c r="A98" s="104"/>
      <c r="B98" s="96"/>
      <c r="C98" s="96"/>
      <c r="D98" s="96"/>
      <c r="E98" s="96"/>
      <c r="F98" s="108"/>
      <c r="G98" s="108"/>
      <c r="H98" s="108"/>
      <c r="I98" s="108"/>
    </row>
    <row r="99" spans="1:10" ht="16.5" customHeight="1">
      <c r="A99" s="39" t="s">
        <v>90</v>
      </c>
      <c r="B99" s="45">
        <v>1</v>
      </c>
      <c r="C99" s="57">
        <f>C100+C101+C102+C103</f>
        <v>13464.3</v>
      </c>
      <c r="D99" s="57">
        <f>D100+D101+D102+D103</f>
        <v>13263</v>
      </c>
      <c r="E99" s="57">
        <f>D99-C99</f>
        <v>-201.29999999999927</v>
      </c>
      <c r="F99" s="57">
        <f>E99/C99%</f>
        <v>-1.49506472672177</v>
      </c>
      <c r="G99" s="25">
        <f>SUM(G100:G103)</f>
        <v>2612.7000000000003</v>
      </c>
      <c r="H99" s="25">
        <f>SUM(H100:H103)</f>
        <v>2612.6</v>
      </c>
      <c r="I99" s="25">
        <f>SUM(I100:I103)</f>
        <v>2612.7</v>
      </c>
      <c r="J99" s="12"/>
    </row>
    <row r="100" spans="1:10" ht="15" customHeight="1">
      <c r="A100" s="34" t="s">
        <v>156</v>
      </c>
      <c r="B100" s="45" t="s">
        <v>91</v>
      </c>
      <c r="C100" s="56">
        <v>0</v>
      </c>
      <c r="D100" s="56">
        <v>0</v>
      </c>
      <c r="E100" s="62">
        <f aca="true" t="shared" si="5" ref="E100:E113">D100-C100</f>
        <v>0</v>
      </c>
      <c r="F100" s="62">
        <v>0</v>
      </c>
      <c r="G100" s="20">
        <v>160</v>
      </c>
      <c r="H100" s="20">
        <v>160</v>
      </c>
      <c r="I100" s="20">
        <v>160</v>
      </c>
      <c r="J100" s="11"/>
    </row>
    <row r="101" spans="1:10" ht="15">
      <c r="A101" s="34" t="s">
        <v>157</v>
      </c>
      <c r="B101" s="45" t="s">
        <v>92</v>
      </c>
      <c r="C101" s="56">
        <v>0</v>
      </c>
      <c r="D101" s="72">
        <v>0</v>
      </c>
      <c r="E101" s="62">
        <f t="shared" si="5"/>
        <v>0</v>
      </c>
      <c r="F101" s="62">
        <v>0</v>
      </c>
      <c r="G101" s="20">
        <v>143.1</v>
      </c>
      <c r="H101" s="20">
        <v>143.2</v>
      </c>
      <c r="I101" s="20">
        <v>143.2</v>
      </c>
      <c r="J101" s="11"/>
    </row>
    <row r="102" spans="1:12" ht="15">
      <c r="A102" s="34" t="s">
        <v>158</v>
      </c>
      <c r="B102" s="45" t="s">
        <v>93</v>
      </c>
      <c r="C102" s="56">
        <v>8325.1</v>
      </c>
      <c r="D102" s="72">
        <v>8328</v>
      </c>
      <c r="E102" s="62">
        <f>D102-C102</f>
        <v>2.899999999999636</v>
      </c>
      <c r="F102" s="62">
        <f>E102/C102%</f>
        <v>0.034834416403402194</v>
      </c>
      <c r="G102" s="20">
        <v>1847.8</v>
      </c>
      <c r="H102" s="20">
        <v>1847.8</v>
      </c>
      <c r="I102" s="20">
        <v>1848.1</v>
      </c>
      <c r="J102" s="11"/>
      <c r="L102" s="12"/>
    </row>
    <row r="103" spans="1:10" ht="15">
      <c r="A103" s="39" t="s">
        <v>94</v>
      </c>
      <c r="B103" s="45" t="s">
        <v>95</v>
      </c>
      <c r="C103" s="58">
        <f>C104+C105+C106</f>
        <v>5139.2</v>
      </c>
      <c r="D103" s="72">
        <f>D104+D105+D106</f>
        <v>4935</v>
      </c>
      <c r="E103" s="62">
        <f t="shared" si="5"/>
        <v>-204.19999999999982</v>
      </c>
      <c r="F103" s="62">
        <f>E103/C103%</f>
        <v>-3.9733810709838076</v>
      </c>
      <c r="G103" s="20">
        <v>461.8</v>
      </c>
      <c r="H103" s="20">
        <v>461.6</v>
      </c>
      <c r="I103" s="20">
        <v>461.4</v>
      </c>
      <c r="J103" s="11"/>
    </row>
    <row r="104" spans="1:10" ht="15">
      <c r="A104" s="34" t="s">
        <v>112</v>
      </c>
      <c r="B104" s="30"/>
      <c r="C104" s="59">
        <v>0</v>
      </c>
      <c r="D104" s="73">
        <v>0</v>
      </c>
      <c r="E104" s="62">
        <f t="shared" si="5"/>
        <v>0</v>
      </c>
      <c r="F104" s="62">
        <v>0</v>
      </c>
      <c r="G104" s="20"/>
      <c r="H104" s="20"/>
      <c r="I104" s="20"/>
      <c r="J104" s="11"/>
    </row>
    <row r="105" spans="1:10" ht="15">
      <c r="A105" s="35" t="s">
        <v>96</v>
      </c>
      <c r="B105" s="30"/>
      <c r="C105" s="59">
        <v>0</v>
      </c>
      <c r="D105" s="73">
        <v>0</v>
      </c>
      <c r="E105" s="62">
        <f t="shared" si="5"/>
        <v>0</v>
      </c>
      <c r="F105" s="62">
        <v>0</v>
      </c>
      <c r="G105" s="20"/>
      <c r="H105" s="20"/>
      <c r="I105" s="20"/>
      <c r="J105" s="11"/>
    </row>
    <row r="106" spans="1:12" ht="28.5" customHeight="1">
      <c r="A106" s="34" t="s">
        <v>113</v>
      </c>
      <c r="B106" s="19"/>
      <c r="C106" s="61">
        <v>5139.2</v>
      </c>
      <c r="D106" s="74">
        <v>4935</v>
      </c>
      <c r="E106" s="62">
        <f t="shared" si="5"/>
        <v>-204.19999999999982</v>
      </c>
      <c r="F106" s="62">
        <f>E106/C106%</f>
        <v>-3.9733810709838076</v>
      </c>
      <c r="G106" s="20"/>
      <c r="H106" s="20"/>
      <c r="I106" s="20"/>
      <c r="J106" s="11"/>
      <c r="L106" s="76">
        <f>D112+D104+D102+D101</f>
        <v>8346</v>
      </c>
    </row>
    <row r="107" spans="1:10" ht="15">
      <c r="A107" s="27" t="s">
        <v>97</v>
      </c>
      <c r="B107" s="29">
        <v>2</v>
      </c>
      <c r="C107" s="56">
        <v>186.8</v>
      </c>
      <c r="D107" s="72">
        <v>124</v>
      </c>
      <c r="E107" s="62">
        <f t="shared" si="5"/>
        <v>-62.80000000000001</v>
      </c>
      <c r="F107" s="62">
        <f aca="true" t="shared" si="6" ref="F107:F113">E107/C107%</f>
        <v>-33.61884368308352</v>
      </c>
      <c r="G107" s="20">
        <v>1875</v>
      </c>
      <c r="H107" s="20">
        <v>1875</v>
      </c>
      <c r="I107" s="20">
        <v>1875</v>
      </c>
      <c r="J107" s="11"/>
    </row>
    <row r="108" spans="1:10" ht="18.75" customHeight="1">
      <c r="A108" s="26" t="s">
        <v>98</v>
      </c>
      <c r="B108" s="29">
        <v>3</v>
      </c>
      <c r="C108" s="70">
        <v>41</v>
      </c>
      <c r="D108" s="72">
        <v>27</v>
      </c>
      <c r="E108" s="62">
        <f t="shared" si="5"/>
        <v>-14</v>
      </c>
      <c r="F108" s="62">
        <f t="shared" si="6"/>
        <v>-34.146341463414636</v>
      </c>
      <c r="G108" s="20">
        <v>710</v>
      </c>
      <c r="H108" s="20">
        <v>710</v>
      </c>
      <c r="I108" s="20">
        <v>710</v>
      </c>
      <c r="J108" s="11"/>
    </row>
    <row r="109" spans="1:10" ht="15">
      <c r="A109" s="27" t="s">
        <v>99</v>
      </c>
      <c r="B109" s="29">
        <v>4</v>
      </c>
      <c r="C109" s="70">
        <v>175.8</v>
      </c>
      <c r="D109" s="72">
        <v>116</v>
      </c>
      <c r="E109" s="62">
        <f t="shared" si="5"/>
        <v>-59.80000000000001</v>
      </c>
      <c r="F109" s="62">
        <f t="shared" si="6"/>
        <v>-34.01592718998863</v>
      </c>
      <c r="G109" s="20">
        <v>444</v>
      </c>
      <c r="H109" s="20">
        <v>444</v>
      </c>
      <c r="I109" s="20">
        <v>444.2</v>
      </c>
      <c r="J109" s="11"/>
    </row>
    <row r="110" spans="1:10" ht="15">
      <c r="A110" s="53" t="s">
        <v>100</v>
      </c>
      <c r="B110" s="29">
        <v>5</v>
      </c>
      <c r="C110" s="56">
        <v>2067</v>
      </c>
      <c r="D110" s="72">
        <v>928</v>
      </c>
      <c r="E110" s="62">
        <f t="shared" si="5"/>
        <v>-1139</v>
      </c>
      <c r="F110" s="62">
        <f t="shared" si="6"/>
        <v>-55.10401548137397</v>
      </c>
      <c r="G110" s="20">
        <v>90</v>
      </c>
      <c r="H110" s="20">
        <v>90</v>
      </c>
      <c r="I110" s="20">
        <v>90</v>
      </c>
      <c r="J110" s="11"/>
    </row>
    <row r="111" spans="1:10" ht="15">
      <c r="A111" s="36" t="s">
        <v>114</v>
      </c>
      <c r="B111" s="29"/>
      <c r="C111" s="70">
        <v>2067</v>
      </c>
      <c r="D111" s="74">
        <v>927</v>
      </c>
      <c r="E111" s="62">
        <f>D111-C111</f>
        <v>-1140</v>
      </c>
      <c r="F111" s="62">
        <f t="shared" si="6"/>
        <v>-55.15239477503628</v>
      </c>
      <c r="G111" s="20"/>
      <c r="H111" s="20"/>
      <c r="I111" s="20"/>
      <c r="J111" s="11"/>
    </row>
    <row r="112" spans="1:10" ht="32.25" customHeight="1">
      <c r="A112" s="36" t="s">
        <v>115</v>
      </c>
      <c r="B112" s="29"/>
      <c r="C112" s="70">
        <v>0</v>
      </c>
      <c r="D112" s="69">
        <v>18</v>
      </c>
      <c r="E112" s="62">
        <f>D112-C112</f>
        <v>18</v>
      </c>
      <c r="F112" s="62"/>
      <c r="G112" s="20"/>
      <c r="H112" s="20"/>
      <c r="I112" s="20"/>
      <c r="J112" s="11"/>
    </row>
    <row r="113" spans="1:10" ht="15">
      <c r="A113" s="27" t="s">
        <v>101</v>
      </c>
      <c r="B113" s="29">
        <v>6</v>
      </c>
      <c r="C113" s="57">
        <f>C107+C108+C109+C110+C99</f>
        <v>15934.9</v>
      </c>
      <c r="D113" s="57">
        <f>D107+D108+D109+D110+D99</f>
        <v>14458</v>
      </c>
      <c r="E113" s="57">
        <f t="shared" si="5"/>
        <v>-1476.8999999999996</v>
      </c>
      <c r="F113" s="71">
        <f t="shared" si="6"/>
        <v>-9.268335540229307</v>
      </c>
      <c r="G113" s="25">
        <f>G99+G107+G108+G109+G110</f>
        <v>5731.700000000001</v>
      </c>
      <c r="H113" s="25">
        <f>H99+H107+H108+H109+H110</f>
        <v>5731.6</v>
      </c>
      <c r="I113" s="25">
        <f>I99+I107+I108+I109+I110</f>
        <v>5731.9</v>
      </c>
      <c r="J113" s="13"/>
    </row>
    <row r="114" spans="1:9" ht="14.2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10" ht="14.25" hidden="1">
      <c r="A115" s="24"/>
      <c r="B115" s="24"/>
      <c r="C115" s="24"/>
      <c r="D115" s="24"/>
      <c r="E115" s="24"/>
      <c r="F115" s="24"/>
      <c r="G115" s="24"/>
      <c r="H115" s="24"/>
      <c r="I115" s="24"/>
      <c r="J115" s="12"/>
    </row>
    <row r="116" spans="1:9" ht="0.75" customHeight="1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0.75" customHeight="1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4.25" hidden="1">
      <c r="A118" s="24"/>
      <c r="B118" s="24"/>
      <c r="C118" s="24"/>
      <c r="D118" s="24"/>
      <c r="E118" s="24"/>
      <c r="F118" s="24"/>
      <c r="G118" s="24"/>
      <c r="H118" s="102" t="s">
        <v>5</v>
      </c>
      <c r="I118" s="102"/>
    </row>
    <row r="119" spans="1:9" ht="15.75" customHeight="1">
      <c r="A119" s="103" t="s">
        <v>102</v>
      </c>
      <c r="B119" s="103"/>
      <c r="C119" s="103"/>
      <c r="D119" s="103"/>
      <c r="E119" s="103"/>
      <c r="F119" s="103"/>
      <c r="G119" s="103"/>
      <c r="H119" s="103"/>
      <c r="I119" s="103"/>
    </row>
    <row r="120" spans="1:9" ht="10.5" customHeight="1">
      <c r="A120" s="104"/>
      <c r="B120" s="96" t="s">
        <v>6</v>
      </c>
      <c r="C120" s="96" t="s">
        <v>7</v>
      </c>
      <c r="D120" s="96" t="s">
        <v>8</v>
      </c>
      <c r="E120" s="96" t="s">
        <v>9</v>
      </c>
      <c r="F120" s="96" t="s">
        <v>10</v>
      </c>
      <c r="G120" s="96"/>
      <c r="H120" s="96"/>
      <c r="I120" s="96"/>
    </row>
    <row r="121" spans="1:9" ht="1.5" customHeight="1" hidden="1">
      <c r="A121" s="104"/>
      <c r="B121" s="96"/>
      <c r="C121" s="96"/>
      <c r="D121" s="96"/>
      <c r="E121" s="96"/>
      <c r="F121" s="96"/>
      <c r="G121" s="96"/>
      <c r="H121" s="96"/>
      <c r="I121" s="96"/>
    </row>
    <row r="122" spans="1:9" ht="12.75" customHeight="1">
      <c r="A122" s="104"/>
      <c r="B122" s="96"/>
      <c r="C122" s="96"/>
      <c r="D122" s="96"/>
      <c r="E122" s="96"/>
      <c r="F122" s="96"/>
      <c r="G122" s="96"/>
      <c r="H122" s="96"/>
      <c r="I122" s="96"/>
    </row>
    <row r="123" spans="1:9" ht="9" customHeight="1">
      <c r="A123" s="104"/>
      <c r="B123" s="96"/>
      <c r="C123" s="96"/>
      <c r="D123" s="96"/>
      <c r="E123" s="96"/>
      <c r="F123" s="96"/>
      <c r="G123" s="96"/>
      <c r="H123" s="96"/>
      <c r="I123" s="96"/>
    </row>
    <row r="124" spans="1:10" ht="15">
      <c r="A124" s="27" t="s">
        <v>103</v>
      </c>
      <c r="B124" s="29" t="s">
        <v>91</v>
      </c>
      <c r="C124" s="68">
        <v>0</v>
      </c>
      <c r="D124" s="67"/>
      <c r="E124" s="67">
        <f>D124-C124</f>
        <v>0</v>
      </c>
      <c r="F124" s="67"/>
      <c r="G124" s="37">
        <f>G126+G127+G129</f>
        <v>494.20000000000005</v>
      </c>
      <c r="H124" s="37">
        <f>H126+H127+H129</f>
        <v>488</v>
      </c>
      <c r="I124" s="37">
        <f>I126+I127+I129</f>
        <v>411.49999999999994</v>
      </c>
      <c r="J124" s="11"/>
    </row>
    <row r="125" spans="1:10" ht="15">
      <c r="A125" s="23" t="s">
        <v>104</v>
      </c>
      <c r="B125" s="29">
        <v>2</v>
      </c>
      <c r="C125" s="68">
        <v>0</v>
      </c>
      <c r="D125" s="67"/>
      <c r="E125" s="75">
        <f>D125-C125</f>
        <v>0</v>
      </c>
      <c r="F125" s="67"/>
      <c r="G125" s="27"/>
      <c r="H125" s="27"/>
      <c r="I125" s="27"/>
      <c r="J125" s="11"/>
    </row>
    <row r="126" spans="1:10" ht="15">
      <c r="A126" s="18" t="s">
        <v>105</v>
      </c>
      <c r="B126" s="29">
        <v>3</v>
      </c>
      <c r="C126" s="68">
        <v>0</v>
      </c>
      <c r="D126" s="67"/>
      <c r="E126" s="75">
        <f>D126-C126</f>
        <v>0</v>
      </c>
      <c r="F126" s="67"/>
      <c r="G126" s="37">
        <v>54.6</v>
      </c>
      <c r="H126" s="37">
        <v>95.8</v>
      </c>
      <c r="I126" s="37">
        <v>20.9</v>
      </c>
      <c r="J126" s="11"/>
    </row>
    <row r="127" spans="1:10" ht="29.25">
      <c r="A127" s="18" t="s">
        <v>106</v>
      </c>
      <c r="B127" s="29">
        <v>4</v>
      </c>
      <c r="C127" s="68">
        <v>0</v>
      </c>
      <c r="D127" s="67"/>
      <c r="E127" s="75">
        <f>D127-C127</f>
        <v>0</v>
      </c>
      <c r="F127" s="67"/>
      <c r="G127" s="37">
        <v>311.2</v>
      </c>
      <c r="H127" s="37">
        <v>277</v>
      </c>
      <c r="I127" s="37">
        <v>275.4</v>
      </c>
      <c r="J127" s="11"/>
    </row>
    <row r="128" spans="1:10" ht="15.75" customHeight="1">
      <c r="A128" s="18" t="s">
        <v>107</v>
      </c>
      <c r="B128" s="29">
        <v>5</v>
      </c>
      <c r="C128" s="68">
        <v>0</v>
      </c>
      <c r="D128" s="67"/>
      <c r="E128" s="75"/>
      <c r="F128" s="67"/>
      <c r="G128" s="21" t="s">
        <v>13</v>
      </c>
      <c r="H128" s="21" t="s">
        <v>13</v>
      </c>
      <c r="I128" s="21" t="s">
        <v>13</v>
      </c>
      <c r="J128" s="12"/>
    </row>
    <row r="129" spans="1:10" ht="29.25">
      <c r="A129" s="18" t="s">
        <v>108</v>
      </c>
      <c r="B129" s="29">
        <v>6</v>
      </c>
      <c r="C129" s="68">
        <v>0</v>
      </c>
      <c r="D129" s="67"/>
      <c r="E129" s="75">
        <f>D129-C129</f>
        <v>0</v>
      </c>
      <c r="F129" s="67"/>
      <c r="G129" s="21">
        <v>128.4</v>
      </c>
      <c r="H129" s="21">
        <v>115.2</v>
      </c>
      <c r="I129" s="21">
        <v>115.2</v>
      </c>
      <c r="J129" s="12"/>
    </row>
    <row r="130" spans="1:9" ht="13.5" customHeight="1">
      <c r="A130" s="18" t="s">
        <v>109</v>
      </c>
      <c r="B130" s="29">
        <v>7</v>
      </c>
      <c r="C130" s="67" t="s">
        <v>13</v>
      </c>
      <c r="D130" s="67"/>
      <c r="E130" s="67"/>
      <c r="F130" s="67"/>
      <c r="G130" s="21" t="s">
        <v>13</v>
      </c>
      <c r="H130" s="21" t="s">
        <v>13</v>
      </c>
      <c r="I130" s="21" t="s">
        <v>13</v>
      </c>
    </row>
    <row r="131" spans="1:9" ht="15">
      <c r="A131" s="23" t="s">
        <v>110</v>
      </c>
      <c r="B131" s="29">
        <v>8</v>
      </c>
      <c r="C131" s="67">
        <v>0</v>
      </c>
      <c r="D131" s="67"/>
      <c r="E131" s="67"/>
      <c r="F131" s="67"/>
      <c r="G131" s="27"/>
      <c r="H131" s="27"/>
      <c r="I131" s="27"/>
    </row>
    <row r="132" ht="17.25" customHeight="1"/>
    <row r="133" spans="1:5" ht="15.75" customHeight="1">
      <c r="A133" s="105"/>
      <c r="B133" s="105"/>
      <c r="C133" s="105"/>
      <c r="D133" s="105"/>
      <c r="E133" s="105"/>
    </row>
    <row r="134" spans="1:5" ht="12.75">
      <c r="A134" s="105"/>
      <c r="B134" s="105"/>
      <c r="C134" s="105"/>
      <c r="D134" s="105"/>
      <c r="E134" s="105"/>
    </row>
    <row r="135" spans="1:8" s="79" customFormat="1" ht="19.5" customHeight="1">
      <c r="A135" s="77" t="s">
        <v>159</v>
      </c>
      <c r="B135" s="77"/>
      <c r="C135" s="77"/>
      <c r="D135" s="77"/>
      <c r="E135" s="106" t="s">
        <v>162</v>
      </c>
      <c r="F135" s="106"/>
      <c r="G135" s="77"/>
      <c r="H135" s="77"/>
    </row>
    <row r="136" spans="1:8" s="79" customFormat="1" ht="15.75" hidden="1">
      <c r="A136" s="77"/>
      <c r="B136" s="77"/>
      <c r="C136" s="77"/>
      <c r="D136" s="77"/>
      <c r="E136" s="78"/>
      <c r="F136" s="78"/>
      <c r="G136" s="77"/>
      <c r="H136" s="77"/>
    </row>
    <row r="137" spans="1:8" s="79" customFormat="1" ht="62.25" customHeight="1">
      <c r="A137" s="77" t="s">
        <v>160</v>
      </c>
      <c r="B137" s="77"/>
      <c r="C137" s="77"/>
      <c r="D137" s="77"/>
      <c r="E137" s="106" t="s">
        <v>161</v>
      </c>
      <c r="F137" s="106"/>
      <c r="G137" s="77"/>
      <c r="H137" s="77"/>
    </row>
    <row r="138" spans="1:8" ht="12.75">
      <c r="A138" s="14"/>
      <c r="B138" s="14"/>
      <c r="C138" s="14"/>
      <c r="D138" s="14"/>
      <c r="E138" s="54"/>
      <c r="F138" s="54"/>
      <c r="G138" s="14"/>
      <c r="H138" s="14"/>
    </row>
    <row r="139" spans="1:8" ht="29.25" customHeight="1">
      <c r="A139" s="14"/>
      <c r="B139" s="14"/>
      <c r="C139" s="14"/>
      <c r="D139" s="14"/>
      <c r="E139" s="107"/>
      <c r="F139" s="107"/>
      <c r="G139" s="14"/>
      <c r="H139" s="14"/>
    </row>
    <row r="140" spans="1:8" ht="12.75">
      <c r="A140" s="14"/>
      <c r="B140" s="14"/>
      <c r="C140" s="14"/>
      <c r="D140" s="14"/>
      <c r="E140" s="14"/>
      <c r="F140" s="14"/>
      <c r="G140" s="14"/>
      <c r="H140" s="14"/>
    </row>
    <row r="142" ht="9.75" customHeight="1"/>
    <row r="179" ht="12.75">
      <c r="A179" s="15"/>
    </row>
  </sheetData>
  <sheetProtection selectLockedCells="1" selectUnlockedCells="1"/>
  <mergeCells count="44">
    <mergeCell ref="A133:E134"/>
    <mergeCell ref="E135:F135"/>
    <mergeCell ref="E137:F137"/>
    <mergeCell ref="E139:F139"/>
    <mergeCell ref="F95:I98"/>
    <mergeCell ref="H118:I118"/>
    <mergeCell ref="A119:I119"/>
    <mergeCell ref="A120:A123"/>
    <mergeCell ref="B120:B123"/>
    <mergeCell ref="C120:C123"/>
    <mergeCell ref="D120:D123"/>
    <mergeCell ref="E120:E123"/>
    <mergeCell ref="F120:I123"/>
    <mergeCell ref="A44:I44"/>
    <mergeCell ref="A52:I52"/>
    <mergeCell ref="A67:I67"/>
    <mergeCell ref="H93:I93"/>
    <mergeCell ref="A94:I94"/>
    <mergeCell ref="A95:A98"/>
    <mergeCell ref="B95:B98"/>
    <mergeCell ref="C95:C98"/>
    <mergeCell ref="D95:D98"/>
    <mergeCell ref="E95:E98"/>
    <mergeCell ref="K12:K13"/>
    <mergeCell ref="L12:L13"/>
    <mergeCell ref="M12:M13"/>
    <mergeCell ref="E10:E13"/>
    <mergeCell ref="F10:I13"/>
    <mergeCell ref="N12:N13"/>
    <mergeCell ref="B14:I14"/>
    <mergeCell ref="B29:I29"/>
    <mergeCell ref="A7:I7"/>
    <mergeCell ref="H8:I8"/>
    <mergeCell ref="A9:I9"/>
    <mergeCell ref="A10:A13"/>
    <mergeCell ref="B10:B13"/>
    <mergeCell ref="C10:C13"/>
    <mergeCell ref="D10:D13"/>
    <mergeCell ref="B2:D2"/>
    <mergeCell ref="E3:F3"/>
    <mergeCell ref="G3:I3"/>
    <mergeCell ref="C4:D4"/>
    <mergeCell ref="J5:K5"/>
    <mergeCell ref="A6:I6"/>
  </mergeCells>
  <printOptions/>
  <pageMargins left="0.3937007874015748" right="0.1968503937007874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2022-04-29T07:36:00Z</cp:lastPrinted>
  <dcterms:modified xsi:type="dcterms:W3CDTF">2022-07-20T06:52:18Z</dcterms:modified>
  <cp:category/>
  <cp:version/>
  <cp:contentType/>
  <cp:contentStatus/>
</cp:coreProperties>
</file>