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99" activeTab="0"/>
  </bookViews>
  <sheets>
    <sheet name="фін план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<sst xmlns="http://schemas.openxmlformats.org/spreadsheetml/2006/main" count="190" uniqueCount="161">
  <si>
    <t xml:space="preserve">                                                          </t>
  </si>
  <si>
    <t xml:space="preserve">        м. Мукачево</t>
  </si>
  <si>
    <t xml:space="preserve">                                                 </t>
  </si>
  <si>
    <t>по ММКП  «Мукачівводоканал»</t>
  </si>
  <si>
    <t>(тис.грн.)</t>
  </si>
  <si>
    <t>(тис. грн.)</t>
  </si>
  <si>
    <t>Код рядка</t>
  </si>
  <si>
    <t>План</t>
  </si>
  <si>
    <t>Факт</t>
  </si>
  <si>
    <t>Відхилення (+,-)</t>
  </si>
  <si>
    <t>Відхилення (%)</t>
  </si>
  <si>
    <t>Доходи</t>
  </si>
  <si>
    <t>Дохід (виручка) від реалізації продукції (товарів, робіт, послуг-</t>
  </si>
  <si>
    <t>-</t>
  </si>
  <si>
    <t>Чистий дохід (виручка) від реалізації продукції (товарів, робіт, послуг)</t>
  </si>
  <si>
    <t>Інші операційні доходи (розшифрування)</t>
  </si>
  <si>
    <t>006/1</t>
  </si>
  <si>
    <t>006/2</t>
  </si>
  <si>
    <t>006/3</t>
  </si>
  <si>
    <t>006/4</t>
  </si>
  <si>
    <t>Дохід від участі в капіталі (розшифрування)</t>
  </si>
  <si>
    <t xml:space="preserve">Інші фінансові доходи </t>
  </si>
  <si>
    <t xml:space="preserve">Інші доходи </t>
  </si>
  <si>
    <t>Усього доходів</t>
  </si>
  <si>
    <t>Витрати</t>
  </si>
  <si>
    <t>Собівартість реалізованої продукції (товарів,робіт,послуг) (розшифруваня)</t>
  </si>
  <si>
    <t>Адміністративні витрати, у тому числі</t>
  </si>
  <si>
    <t>0/12/1</t>
  </si>
  <si>
    <t>0/12/2</t>
  </si>
  <si>
    <t>0/12/3</t>
  </si>
  <si>
    <t>0/12/4</t>
  </si>
  <si>
    <t>0/12/5</t>
  </si>
  <si>
    <t>Витрати на збут (розшифрування)</t>
  </si>
  <si>
    <t>0/13</t>
  </si>
  <si>
    <t>Інші операційні витрати (розшифрування) (амортизація безкоштовно отримана)</t>
  </si>
  <si>
    <t>0/14</t>
  </si>
  <si>
    <t>0/15</t>
  </si>
  <si>
    <t>Втрати від участі від в капіталі (розшифрування)</t>
  </si>
  <si>
    <t>0/16</t>
  </si>
  <si>
    <t xml:space="preserve">Інші витрати </t>
  </si>
  <si>
    <t>0/17</t>
  </si>
  <si>
    <t>Податок на прибуток від звичайної діяльності</t>
  </si>
  <si>
    <t>0/18</t>
  </si>
  <si>
    <t xml:space="preserve">Усього витрати </t>
  </si>
  <si>
    <t>0/19</t>
  </si>
  <si>
    <t>Валовий прибуток (збиток)</t>
  </si>
  <si>
    <t>0/20</t>
  </si>
  <si>
    <t>Фінансовий результат від операційної діяльності</t>
  </si>
  <si>
    <t>0/21</t>
  </si>
  <si>
    <t>Фінансовий результат від звичайної діяльності до оподаткування</t>
  </si>
  <si>
    <t>0/22</t>
  </si>
  <si>
    <t>0/22/1</t>
  </si>
  <si>
    <t>Чистий прибуток (збиток), у тому числі:</t>
  </si>
  <si>
    <t>0/23</t>
  </si>
  <si>
    <t>0/23/1</t>
  </si>
  <si>
    <t>0/23/2</t>
  </si>
  <si>
    <t>II. Розподіл чистого прибутку</t>
  </si>
  <si>
    <t xml:space="preserve">Відрахування частини  прибутку: </t>
  </si>
  <si>
    <t>0/24</t>
  </si>
  <si>
    <t>0/25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</si>
  <si>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</si>
  <si>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</si>
  <si>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</si>
  <si>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Залишок нерозподіленого прибутку минулих періодів (непокритого збитку)</t>
  </si>
  <si>
    <t>Розвиток виробництва:</t>
  </si>
  <si>
    <t>029/1</t>
  </si>
  <si>
    <t>Резервний фонд</t>
  </si>
  <si>
    <t>Інші фонди (розшифрувати)</t>
  </si>
  <si>
    <t xml:space="preserve">Залишок нерозподіленого прибутку 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</si>
  <si>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</si>
  <si>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</si>
  <si>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033/1</t>
  </si>
  <si>
    <t>033/2</t>
  </si>
  <si>
    <t>033/3</t>
  </si>
  <si>
    <t>033/4</t>
  </si>
  <si>
    <t>033/5</t>
  </si>
  <si>
    <t>033/6</t>
  </si>
  <si>
    <t>033/7</t>
  </si>
  <si>
    <t xml:space="preserve">Погашення податкової заборгованості, у тому числі: </t>
  </si>
  <si>
    <t>034/1</t>
  </si>
  <si>
    <t>034/2</t>
  </si>
  <si>
    <t>034/3</t>
  </si>
  <si>
    <t>034/4</t>
  </si>
  <si>
    <t>Внески до державних цільових фондів, у тому числі:</t>
  </si>
  <si>
    <t>035/1</t>
  </si>
  <si>
    <t>035/2</t>
  </si>
  <si>
    <t>Інші обов’язкові платежі, у тому числі:</t>
  </si>
  <si>
    <t>036/1</t>
  </si>
  <si>
    <t>036/2</t>
  </si>
  <si>
    <t>Елементи операційних витрат</t>
  </si>
  <si>
    <t>Матеріальні затрати, у тому числі:</t>
  </si>
  <si>
    <t>001/1</t>
  </si>
  <si>
    <t>001/2</t>
  </si>
  <si>
    <t>001/3</t>
  </si>
  <si>
    <t>Інші матеріальні  витрати</t>
  </si>
  <si>
    <t>001/4</t>
  </si>
  <si>
    <t xml:space="preserve">                - покупна вода</t>
  </si>
  <si>
    <t>Витрати на оплату праці</t>
  </si>
  <si>
    <t>Відрахування на соціальні заходи</t>
  </si>
  <si>
    <t>Амортизація</t>
  </si>
  <si>
    <t xml:space="preserve">Інші операційні витрати               </t>
  </si>
  <si>
    <t>Операційні витрати, усього</t>
  </si>
  <si>
    <t>Капітальні інвестиції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</si>
  <si>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</si>
  <si>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</si>
  <si>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</si>
  <si>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</si>
  <si>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</si>
  <si>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</si>
  <si>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</si>
  <si>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</si>
  <si>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Фінансові витрати(розшифрування)</t>
  </si>
  <si>
    <r>
      <t xml:space="preserve">                - </t>
    </r>
    <r>
      <rPr>
        <i/>
        <sz val="11"/>
        <rFont val="Times New Roman"/>
        <family val="1"/>
      </rPr>
      <t>опалення( газ/пелети)</t>
    </r>
  </si>
  <si>
    <r>
      <t xml:space="preserve">                - </t>
    </r>
    <r>
      <rPr>
        <i/>
        <sz val="11"/>
        <rFont val="Times New Roman"/>
        <family val="1"/>
      </rPr>
      <t>інші послуги( послуги виробничого характеру)</t>
    </r>
  </si>
  <si>
    <r>
      <t xml:space="preserve">  </t>
    </r>
    <r>
      <rPr>
        <i/>
        <sz val="11"/>
        <rFont val="Times New Roman"/>
        <family val="1"/>
      </rPr>
      <t xml:space="preserve">           - податки</t>
    </r>
  </si>
  <si>
    <r>
      <t xml:space="preserve">     </t>
    </r>
    <r>
      <rPr>
        <i/>
        <sz val="11"/>
        <rFont val="Times New Roman"/>
        <family val="1"/>
      </rPr>
      <t xml:space="preserve">        - інші (програмне забезпечення, заправка катриджу, % банку,Ощадбанку, та ін.)</t>
    </r>
  </si>
  <si>
    <t xml:space="preserve">     витрати, повязані з використанням службових автомобілів</t>
  </si>
  <si>
    <t xml:space="preserve">     витрати на консалтингові послуги</t>
  </si>
  <si>
    <t xml:space="preserve">     витрати на страхові послуги</t>
  </si>
  <si>
    <t xml:space="preserve">     витрати на аудиторські послуги</t>
  </si>
  <si>
    <t xml:space="preserve">     Інші адміністративні витрати (розшифрування)</t>
  </si>
  <si>
    <t xml:space="preserve">       пільги </t>
  </si>
  <si>
    <t xml:space="preserve">       субсиди</t>
  </si>
  <si>
    <t xml:space="preserve">       дотація </t>
  </si>
  <si>
    <t xml:space="preserve">       амортизація (безкоштовно отримана)</t>
  </si>
  <si>
    <t xml:space="preserve">       податок на додану вартість</t>
  </si>
  <si>
    <t xml:space="preserve">       інші непрямі податки</t>
  </si>
  <si>
    <t xml:space="preserve">       Інші вирахування з доходу </t>
  </si>
  <si>
    <t xml:space="preserve">    Основні фінансові показники підприємства                                                                                                                                1. Формування прибутку підприємства</t>
  </si>
  <si>
    <t>Відрахування до фонду дивідендів: господарськими товариствами, холдинговими компаніями та їх дочірніми підприємствами за нормативами, установленими в поточному році, за результатами фінансово –господарської діяльності за минулий рік, у тому числі:</t>
  </si>
  <si>
    <t xml:space="preserve">        у тому числі за основними видами діяльності згідно з КВЕД</t>
  </si>
  <si>
    <t xml:space="preserve">        на державну частку</t>
  </si>
  <si>
    <t xml:space="preserve">      прибуток</t>
  </si>
  <si>
    <t xml:space="preserve">      збиток</t>
  </si>
  <si>
    <t xml:space="preserve">      Частка меншості</t>
  </si>
  <si>
    <t xml:space="preserve">       податок на прибуток </t>
  </si>
  <si>
    <t xml:space="preserve">       акцизний збір</t>
  </si>
  <si>
    <t xml:space="preserve">       ПДВ, що підлягає сплаті до бюджету за підсумками звітного періоду</t>
  </si>
  <si>
    <t xml:space="preserve">       ПДВ, що підлягає відшкодуванню з бюджету за підсумками звітного періоду</t>
  </si>
  <si>
    <t xml:space="preserve">       рентні платежі</t>
  </si>
  <si>
    <t xml:space="preserve">       ресурсні платежі</t>
  </si>
  <si>
    <t xml:space="preserve">       Інші податки  (розшифрувати)</t>
  </si>
  <si>
    <t xml:space="preserve">               земельний податок (вироб.обєкти)</t>
  </si>
  <si>
    <t xml:space="preserve">               плата за користув. надрами для видобування корисних  копалин</t>
  </si>
  <si>
    <t xml:space="preserve">         погашення реструктуризованих та відстрочених сум, що підлягають сплаті у поточному році:</t>
  </si>
  <si>
    <t xml:space="preserve">         до державних цільових фондів</t>
  </si>
  <si>
    <t xml:space="preserve">         до бюджету</t>
  </si>
  <si>
    <t xml:space="preserve">         неустойки (штрафи, пені)</t>
  </si>
  <si>
    <t xml:space="preserve">         внески до Пенсійного фонду України</t>
  </si>
  <si>
    <t xml:space="preserve">         внески до фондів соціального страхування</t>
  </si>
  <si>
    <t xml:space="preserve">         місцеві податки та збори </t>
  </si>
  <si>
    <t xml:space="preserve">         інші платежі (розшифрувати)</t>
  </si>
  <si>
    <t xml:space="preserve">       державними,казенними підприємствами та їх об'єднання  і дочірніми підприємствами</t>
  </si>
  <si>
    <t xml:space="preserve">       господарськими товариствами,холдинговими компаніями та їх дочірніми підприємствами відповідно до законодавства України</t>
  </si>
  <si>
    <t xml:space="preserve">        витрати на сировину й основні матеріали </t>
  </si>
  <si>
    <t xml:space="preserve">        паливо </t>
  </si>
  <si>
    <t xml:space="preserve">        електроенергія </t>
  </si>
  <si>
    <t xml:space="preserve">               збір за спеці. викор водних ресурсів</t>
  </si>
  <si>
    <t xml:space="preserve">Звіт про виконання  фінансового плану підприємства </t>
  </si>
  <si>
    <t>за(січень-березень) м-ці  2023 року</t>
  </si>
  <si>
    <t xml:space="preserve">               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</si>
</sst>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 грн.&quot;_-;\-* #,##0.00&quot; грн.&quot;_-;_-* \-??&quot; грн.&quot;_-;_-@_-"/>
    <numFmt numFmtId="173" formatCode="000"/>
    <numFmt numFmtId="174" formatCode="#,##0.0"/>
    <numFmt numFmtId="175" formatCode="0.0"/>
    <numFmt numFmtId="176" formatCode="#,000"/>
    <numFmt numFmtId="177" formatCode="#,##0.000"/>
  </numFmts>
  <fonts count="50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u val="single"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ill="0" applyBorder="0" applyAlignment="0" applyProtection="0"/>
    <xf numFmtId="168" fontId="0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72" fontId="0" fillId="0" borderId="0" xfId="42" applyFill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/>
    </xf>
    <xf numFmtId="175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174" fontId="11" fillId="0" borderId="10" xfId="0" applyNumberFormat="1" applyFont="1" applyBorder="1" applyAlignment="1">
      <alignment/>
    </xf>
    <xf numFmtId="174" fontId="11" fillId="0" borderId="10" xfId="0" applyNumberFormat="1" applyFont="1" applyBorder="1" applyAlignment="1">
      <alignment horizontal="center"/>
    </xf>
    <xf numFmtId="174" fontId="11" fillId="0" borderId="11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0" xfId="0" applyFont="1" applyAlignment="1">
      <alignment/>
    </xf>
    <xf numFmtId="174" fontId="11" fillId="33" borderId="10" xfId="0" applyNumberFormat="1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3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1" fillId="0" borderId="10" xfId="0" applyFont="1" applyBorder="1" applyAlignment="1">
      <alignment vertical="center" wrapText="1"/>
    </xf>
    <xf numFmtId="175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11" fillId="0" borderId="11" xfId="0" applyFont="1" applyBorder="1" applyAlignment="1">
      <alignment/>
    </xf>
    <xf numFmtId="0" fontId="15" fillId="34" borderId="10" xfId="0" applyFont="1" applyFill="1" applyBorder="1" applyAlignment="1">
      <alignment wrapText="1"/>
    </xf>
    <xf numFmtId="0" fontId="15" fillId="34" borderId="10" xfId="0" applyFont="1" applyFill="1" applyBorder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3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4" fontId="0" fillId="0" borderId="0" xfId="0" applyNumberFormat="1" applyAlignment="1">
      <alignment/>
    </xf>
    <xf numFmtId="3" fontId="11" fillId="0" borderId="11" xfId="0" applyNumberFormat="1" applyFont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5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6" borderId="10" xfId="0" applyNumberFormat="1" applyFont="1" applyFill="1" applyBorder="1" applyAlignment="1">
      <alignment horizontal="center" vertical="center"/>
    </xf>
    <xf numFmtId="3" fontId="11" fillId="37" borderId="10" xfId="0" applyNumberFormat="1" applyFont="1" applyFill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174" fontId="11" fillId="0" borderId="11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horizontal="center" vertical="center"/>
    </xf>
    <xf numFmtId="174" fontId="12" fillId="0" borderId="0" xfId="0" applyNumberFormat="1" applyFont="1" applyAlignment="1">
      <alignment horizontal="center" vertical="center"/>
    </xf>
    <xf numFmtId="174" fontId="11" fillId="33" borderId="10" xfId="0" applyNumberFormat="1" applyFont="1" applyFill="1" applyBorder="1" applyAlignment="1">
      <alignment horizontal="center" vertical="center"/>
    </xf>
    <xf numFmtId="174" fontId="11" fillId="0" borderId="13" xfId="0" applyNumberFormat="1" applyFont="1" applyBorder="1" applyAlignment="1">
      <alignment horizontal="center" vertical="center"/>
    </xf>
    <xf numFmtId="174" fontId="12" fillId="0" borderId="10" xfId="0" applyNumberFormat="1" applyFont="1" applyBorder="1" applyAlignment="1">
      <alignment horizontal="center" vertical="center"/>
    </xf>
    <xf numFmtId="174" fontId="11" fillId="0" borderId="0" xfId="0" applyNumberFormat="1" applyFont="1" applyAlignment="1">
      <alignment/>
    </xf>
    <xf numFmtId="174" fontId="12" fillId="0" borderId="0" xfId="0" applyNumberFormat="1" applyFont="1" applyAlignment="1">
      <alignment/>
    </xf>
    <xf numFmtId="174" fontId="13" fillId="0" borderId="0" xfId="0" applyNumberFormat="1" applyFont="1" applyAlignment="1">
      <alignment horizontal="center" vertical="center"/>
    </xf>
    <xf numFmtId="174" fontId="13" fillId="0" borderId="10" xfId="0" applyNumberFormat="1" applyFont="1" applyBorder="1" applyAlignment="1">
      <alignment horizontal="center" vertical="center"/>
    </xf>
    <xf numFmtId="174" fontId="5" fillId="0" borderId="0" xfId="0" applyNumberFormat="1" applyFont="1" applyAlignment="1">
      <alignment/>
    </xf>
    <xf numFmtId="174" fontId="11" fillId="0" borderId="12" xfId="0" applyNumberFormat="1" applyFont="1" applyBorder="1" applyAlignment="1">
      <alignment horizontal="center" vertical="center"/>
    </xf>
    <xf numFmtId="174" fontId="11" fillId="37" borderId="10" xfId="0" applyNumberFormat="1" applyFont="1" applyFill="1" applyBorder="1" applyAlignment="1">
      <alignment horizontal="center" vertical="center"/>
    </xf>
    <xf numFmtId="174" fontId="13" fillId="37" borderId="12" xfId="0" applyNumberFormat="1" applyFont="1" applyFill="1" applyBorder="1" applyAlignment="1">
      <alignment horizontal="center" vertical="center"/>
    </xf>
    <xf numFmtId="174" fontId="13" fillId="37" borderId="10" xfId="0" applyNumberFormat="1" applyFont="1" applyFill="1" applyBorder="1" applyAlignment="1">
      <alignment horizontal="center" vertical="center"/>
    </xf>
    <xf numFmtId="174" fontId="13" fillId="37" borderId="10" xfId="0" applyNumberFormat="1" applyFont="1" applyFill="1" applyBorder="1" applyAlignment="1">
      <alignment horizontal="center" vertical="center"/>
    </xf>
    <xf numFmtId="174" fontId="13" fillId="0" borderId="10" xfId="0" applyNumberFormat="1" applyFont="1" applyBorder="1" applyAlignment="1">
      <alignment horizontal="center" vertical="center"/>
    </xf>
    <xf numFmtId="17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1" fillId="37" borderId="10" xfId="0" applyFont="1" applyFill="1" applyBorder="1" applyAlignment="1">
      <alignment/>
    </xf>
    <xf numFmtId="174" fontId="11" fillId="36" borderId="10" xfId="0" applyNumberFormat="1" applyFont="1" applyFill="1" applyBorder="1" applyAlignment="1">
      <alignment horizontal="center" vertical="center"/>
    </xf>
    <xf numFmtId="174" fontId="11" fillId="36" borderId="10" xfId="0" applyNumberFormat="1" applyFont="1" applyFill="1" applyBorder="1" applyAlignment="1">
      <alignment/>
    </xf>
    <xf numFmtId="0" fontId="11" fillId="37" borderId="10" xfId="0" applyFont="1" applyFill="1" applyBorder="1" applyAlignment="1">
      <alignment wrapText="1"/>
    </xf>
    <xf numFmtId="3" fontId="11" fillId="36" borderId="13" xfId="0" applyNumberFormat="1" applyFont="1" applyFill="1" applyBorder="1" applyAlignment="1">
      <alignment horizontal="center" vertical="center"/>
    </xf>
    <xf numFmtId="174" fontId="11" fillId="37" borderId="10" xfId="0" applyNumberFormat="1" applyFont="1" applyFill="1" applyBorder="1" applyAlignment="1">
      <alignment/>
    </xf>
    <xf numFmtId="174" fontId="12" fillId="37" borderId="10" xfId="0" applyNumberFormat="1" applyFont="1" applyFill="1" applyBorder="1" applyAlignment="1">
      <alignment horizontal="center" vertical="center"/>
    </xf>
    <xf numFmtId="3" fontId="11" fillId="37" borderId="12" xfId="0" applyNumberFormat="1" applyFont="1" applyFill="1" applyBorder="1" applyAlignment="1">
      <alignment horizontal="center" vertical="center"/>
    </xf>
    <xf numFmtId="3" fontId="11" fillId="38" borderId="10" xfId="0" applyNumberFormat="1" applyFont="1" applyFill="1" applyBorder="1" applyAlignment="1">
      <alignment horizontal="center" vertical="center"/>
    </xf>
    <xf numFmtId="174" fontId="11" fillId="37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vertical="center"/>
    </xf>
    <xf numFmtId="0" fontId="11" fillId="37" borderId="10" xfId="0" applyFont="1" applyFill="1" applyBorder="1" applyAlignment="1">
      <alignment vertical="center" wrapText="1"/>
    </xf>
    <xf numFmtId="174" fontId="11" fillId="36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3" fontId="11" fillId="37" borderId="10" xfId="0" applyNumberFormat="1" applyFont="1" applyFill="1" applyBorder="1" applyAlignment="1">
      <alignment horizontal="center" vertical="center"/>
    </xf>
    <xf numFmtId="173" fontId="11" fillId="37" borderId="14" xfId="0" applyNumberFormat="1" applyFont="1" applyFill="1" applyBorder="1" applyAlignment="1">
      <alignment horizontal="center" vertical="center"/>
    </xf>
    <xf numFmtId="173" fontId="4" fillId="0" borderId="14" xfId="0" applyNumberFormat="1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173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4" fontId="11" fillId="39" borderId="10" xfId="0" applyNumberFormat="1" applyFont="1" applyFill="1" applyBorder="1" applyAlignment="1">
      <alignment horizontal="center" vertical="center"/>
    </xf>
    <xf numFmtId="3" fontId="11" fillId="39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174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174" fontId="4" fillId="33" borderId="10" xfId="0" applyNumberFormat="1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center" vertical="center"/>
    </xf>
    <xf numFmtId="3" fontId="4" fillId="40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vertical="center"/>
    </xf>
    <xf numFmtId="175" fontId="5" fillId="0" borderId="0" xfId="0" applyNumberFormat="1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4" fillId="41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0" fontId="11" fillId="37" borderId="10" xfId="0" applyFont="1" applyFill="1" applyBorder="1" applyAlignment="1">
      <alignment wrapText="1"/>
    </xf>
    <xf numFmtId="0" fontId="1" fillId="42" borderId="14" xfId="0" applyFont="1" applyFill="1" applyBorder="1" applyAlignment="1">
      <alignment horizontal="center" vertical="center"/>
    </xf>
    <xf numFmtId="0" fontId="1" fillId="42" borderId="16" xfId="0" applyFont="1" applyFill="1" applyBorder="1" applyAlignment="1">
      <alignment horizontal="center" vertical="center"/>
    </xf>
    <xf numFmtId="0" fontId="1" fillId="42" borderId="12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1" fillId="41" borderId="17" xfId="0" applyFont="1" applyFill="1" applyBorder="1" applyAlignment="1">
      <alignment horizontal="center" vertical="center" wrapText="1"/>
    </xf>
    <xf numFmtId="0" fontId="1" fillId="41" borderId="18" xfId="0" applyFont="1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4" fontId="3" fillId="0" borderId="10" xfId="0" applyNumberFormat="1" applyFont="1" applyBorder="1" applyAlignment="1">
      <alignment horizontal="center" vertical="center" wrapText="1"/>
    </xf>
    <xf numFmtId="172" fontId="0" fillId="0" borderId="0" xfId="42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9"/>
  <sheetViews>
    <sheetView tabSelected="1" zoomScale="87" zoomScaleNormal="87" zoomScalePageLayoutView="0" workbookViewId="0" topLeftCell="A1">
      <selection activeCell="O23" sqref="O23"/>
    </sheetView>
  </sheetViews>
  <sheetFormatPr defaultColWidth="11.57421875" defaultRowHeight="12.75"/>
  <cols>
    <col min="1" max="1" width="51.421875" style="0" customWidth="1"/>
    <col min="2" max="2" width="6.8515625" style="98" customWidth="1"/>
    <col min="3" max="3" width="10.57421875" style="46" customWidth="1"/>
    <col min="4" max="4" width="10.28125" style="0" customWidth="1"/>
    <col min="5" max="5" width="10.00390625" style="0" customWidth="1"/>
    <col min="6" max="6" width="11.421875" style="0" customWidth="1"/>
    <col min="7" max="9" width="7.140625" style="0" hidden="1" customWidth="1"/>
    <col min="10" max="10" width="11.57421875" style="0" customWidth="1"/>
    <col min="11" max="11" width="6.8515625" style="0" customWidth="1"/>
    <col min="12" max="12" width="7.57421875" style="0" customWidth="1"/>
    <col min="13" max="13" width="8.57421875" style="0" customWidth="1"/>
    <col min="14" max="14" width="7.57421875" style="0" customWidth="1"/>
  </cols>
  <sheetData>
    <row r="1" spans="6:11" ht="12" customHeight="1">
      <c r="F1" s="1"/>
      <c r="G1" s="2"/>
      <c r="H1" s="2"/>
      <c r="I1" s="2"/>
      <c r="J1" s="2"/>
      <c r="K1" s="2"/>
    </row>
    <row r="2" spans="1:11" ht="12.75" customHeight="1" hidden="1">
      <c r="A2" s="3"/>
      <c r="B2" s="146" t="s">
        <v>0</v>
      </c>
      <c r="C2" s="146"/>
      <c r="D2" s="146"/>
      <c r="E2" s="4"/>
      <c r="F2" s="4"/>
      <c r="G2" s="4"/>
      <c r="H2" s="4"/>
      <c r="I2" s="4"/>
      <c r="J2" s="4"/>
      <c r="K2" s="4"/>
    </row>
    <row r="3" spans="5:9" ht="12.75" customHeight="1" hidden="1">
      <c r="E3" s="147"/>
      <c r="F3" s="147"/>
      <c r="G3" s="148" t="s">
        <v>1</v>
      </c>
      <c r="H3" s="148"/>
      <c r="I3" s="148"/>
    </row>
    <row r="4" spans="3:10" ht="12.75" customHeight="1" hidden="1">
      <c r="C4" s="149" t="s">
        <v>2</v>
      </c>
      <c r="D4" s="149"/>
      <c r="E4" s="4"/>
      <c r="F4" s="5"/>
      <c r="G4" s="4"/>
      <c r="H4" s="4"/>
      <c r="I4" s="4"/>
      <c r="J4" s="4"/>
    </row>
    <row r="5" spans="5:11" ht="14.25" customHeight="1" hidden="1">
      <c r="E5" s="6"/>
      <c r="F5" s="7"/>
      <c r="G5" s="8"/>
      <c r="H5" s="8"/>
      <c r="I5" s="8"/>
      <c r="J5" s="150"/>
      <c r="K5" s="150"/>
    </row>
    <row r="6" spans="1:9" ht="15">
      <c r="A6" s="151" t="s">
        <v>158</v>
      </c>
      <c r="B6" s="151"/>
      <c r="C6" s="151"/>
      <c r="D6" s="151"/>
      <c r="E6" s="151"/>
      <c r="F6" s="151"/>
      <c r="G6" s="151"/>
      <c r="H6" s="151"/>
      <c r="I6" s="151"/>
    </row>
    <row r="7" spans="1:9" ht="15">
      <c r="A7" s="88"/>
      <c r="B7" s="89" t="s">
        <v>159</v>
      </c>
      <c r="C7" s="88"/>
      <c r="D7" s="88"/>
      <c r="E7" s="88"/>
      <c r="F7" s="88"/>
      <c r="G7" s="88"/>
      <c r="H7" s="88"/>
      <c r="I7" s="88"/>
    </row>
    <row r="8" spans="1:9" ht="15.75" customHeight="1">
      <c r="A8" s="139" t="s">
        <v>3</v>
      </c>
      <c r="B8" s="139"/>
      <c r="C8" s="139"/>
      <c r="D8" s="139"/>
      <c r="E8" s="139"/>
      <c r="F8" s="139"/>
      <c r="G8" s="139"/>
      <c r="H8" s="139"/>
      <c r="I8" s="139"/>
    </row>
    <row r="9" spans="6:9" ht="10.5" customHeight="1">
      <c r="F9" s="9" t="s">
        <v>4</v>
      </c>
      <c r="H9" s="140" t="s">
        <v>5</v>
      </c>
      <c r="I9" s="140"/>
    </row>
    <row r="10" spans="1:9" ht="29.25" customHeight="1">
      <c r="A10" s="141" t="s">
        <v>128</v>
      </c>
      <c r="B10" s="142"/>
      <c r="C10" s="142"/>
      <c r="D10" s="142"/>
      <c r="E10" s="142"/>
      <c r="F10" s="142"/>
      <c r="G10" s="142"/>
      <c r="H10" s="142"/>
      <c r="I10" s="143"/>
    </row>
    <row r="11" spans="1:11" ht="6" customHeight="1">
      <c r="A11" s="144"/>
      <c r="B11" s="136" t="s">
        <v>6</v>
      </c>
      <c r="C11" s="145" t="s">
        <v>7</v>
      </c>
      <c r="D11" s="136" t="s">
        <v>8</v>
      </c>
      <c r="E11" s="136" t="s">
        <v>9</v>
      </c>
      <c r="F11" s="136" t="s">
        <v>10</v>
      </c>
      <c r="G11" s="136"/>
      <c r="H11" s="136"/>
      <c r="I11" s="136"/>
      <c r="K11" s="10"/>
    </row>
    <row r="12" spans="1:9" ht="5.25" customHeight="1">
      <c r="A12" s="144"/>
      <c r="B12" s="136"/>
      <c r="C12" s="145"/>
      <c r="D12" s="136"/>
      <c r="E12" s="136"/>
      <c r="F12" s="136"/>
      <c r="G12" s="136"/>
      <c r="H12" s="136"/>
      <c r="I12" s="136"/>
    </row>
    <row r="13" spans="1:14" ht="13.5" customHeight="1">
      <c r="A13" s="144"/>
      <c r="B13" s="136"/>
      <c r="C13" s="145"/>
      <c r="D13" s="136"/>
      <c r="E13" s="136"/>
      <c r="F13" s="136"/>
      <c r="G13" s="136"/>
      <c r="H13" s="136"/>
      <c r="I13" s="136"/>
      <c r="K13" s="135"/>
      <c r="L13" s="135"/>
      <c r="M13" s="135"/>
      <c r="N13" s="135"/>
    </row>
    <row r="14" spans="1:14" ht="3" customHeight="1">
      <c r="A14" s="144"/>
      <c r="B14" s="136"/>
      <c r="C14" s="145"/>
      <c r="D14" s="136"/>
      <c r="E14" s="136"/>
      <c r="F14" s="136"/>
      <c r="G14" s="136"/>
      <c r="H14" s="136"/>
      <c r="I14" s="136"/>
      <c r="K14" s="135"/>
      <c r="L14" s="135"/>
      <c r="M14" s="135"/>
      <c r="N14" s="135"/>
    </row>
    <row r="15" spans="1:9" ht="18" customHeight="1">
      <c r="A15" s="16" t="s">
        <v>11</v>
      </c>
      <c r="B15" s="137"/>
      <c r="C15" s="137">
        <v>6250</v>
      </c>
      <c r="D15" s="137"/>
      <c r="E15" s="137"/>
      <c r="F15" s="137"/>
      <c r="G15" s="137"/>
      <c r="H15" s="137"/>
      <c r="I15" s="137"/>
    </row>
    <row r="16" spans="1:10" ht="29.25" customHeight="1">
      <c r="A16" s="28" t="s">
        <v>12</v>
      </c>
      <c r="B16" s="90">
        <v>1</v>
      </c>
      <c r="C16" s="56">
        <v>7220.2</v>
      </c>
      <c r="D16" s="57">
        <f>D17+D20</f>
        <v>10172.88</v>
      </c>
      <c r="E16" s="41">
        <f>D16-C16</f>
        <v>2952.6799999999994</v>
      </c>
      <c r="F16" s="41">
        <f>E16/C16%</f>
        <v>40.89471205783772</v>
      </c>
      <c r="G16" s="18"/>
      <c r="H16" s="18"/>
      <c r="I16" s="18"/>
      <c r="J16" s="46"/>
    </row>
    <row r="17" spans="1:10" ht="13.5">
      <c r="A17" s="36" t="s">
        <v>125</v>
      </c>
      <c r="B17" s="91">
        <v>2</v>
      </c>
      <c r="C17" s="57">
        <f>C16/6</f>
        <v>1203.3666666666666</v>
      </c>
      <c r="D17" s="56">
        <f>D20*20%</f>
        <v>1695.48</v>
      </c>
      <c r="E17" s="47">
        <f>D17-C17</f>
        <v>492.11333333333346</v>
      </c>
      <c r="F17" s="41">
        <f>E17/C17%</f>
        <v>40.89471205783775</v>
      </c>
      <c r="G17" s="20"/>
      <c r="H17" s="20"/>
      <c r="I17" s="20"/>
      <c r="J17" s="46"/>
    </row>
    <row r="18" spans="1:10" ht="13.5">
      <c r="A18" s="32" t="s">
        <v>126</v>
      </c>
      <c r="B18" s="54">
        <v>3</v>
      </c>
      <c r="C18" s="57" t="s">
        <v>13</v>
      </c>
      <c r="D18" s="41" t="s">
        <v>13</v>
      </c>
      <c r="E18" s="41" t="s">
        <v>13</v>
      </c>
      <c r="F18" s="41"/>
      <c r="G18" s="19"/>
      <c r="H18" s="19"/>
      <c r="I18" s="19"/>
      <c r="J18" s="46"/>
    </row>
    <row r="19" spans="1:10" ht="15" customHeight="1">
      <c r="A19" s="28" t="s">
        <v>127</v>
      </c>
      <c r="B19" s="54">
        <v>4</v>
      </c>
      <c r="C19" s="58"/>
      <c r="D19" s="41" t="s">
        <v>13</v>
      </c>
      <c r="E19" s="41" t="s">
        <v>13</v>
      </c>
      <c r="F19" s="41"/>
      <c r="G19" s="19"/>
      <c r="H19" s="19"/>
      <c r="I19" s="19"/>
      <c r="J19" s="46"/>
    </row>
    <row r="20" spans="1:10" ht="29.25" customHeight="1">
      <c r="A20" s="28" t="s">
        <v>14</v>
      </c>
      <c r="B20" s="54">
        <v>5</v>
      </c>
      <c r="C20" s="59">
        <f>C16-C17</f>
        <v>6016.833333333333</v>
      </c>
      <c r="D20" s="59">
        <v>8477.4</v>
      </c>
      <c r="E20" s="48">
        <f aca="true" t="shared" si="0" ref="E20:E26">D20-C20</f>
        <v>2460.5666666666666</v>
      </c>
      <c r="F20" s="49">
        <f>E20/C20%</f>
        <v>40.89471205783774</v>
      </c>
      <c r="G20" s="23"/>
      <c r="H20" s="23"/>
      <c r="I20" s="23"/>
      <c r="J20" s="46"/>
    </row>
    <row r="21" spans="1:10" ht="15" customHeight="1">
      <c r="A21" s="33" t="s">
        <v>15</v>
      </c>
      <c r="B21" s="54">
        <v>6</v>
      </c>
      <c r="C21" s="59">
        <v>280.3</v>
      </c>
      <c r="D21" s="48">
        <f>D22+D23+D24+D25</f>
        <v>235</v>
      </c>
      <c r="E21" s="48">
        <f t="shared" si="0"/>
        <v>-45.30000000000001</v>
      </c>
      <c r="F21" s="49">
        <f>E21/C21%</f>
        <v>-16.161255797359974</v>
      </c>
      <c r="G21" s="23"/>
      <c r="H21" s="23"/>
      <c r="I21" s="23"/>
      <c r="J21" s="46"/>
    </row>
    <row r="22" spans="1:10" ht="13.5" customHeight="1">
      <c r="A22" s="24" t="s">
        <v>121</v>
      </c>
      <c r="B22" s="54" t="s">
        <v>16</v>
      </c>
      <c r="C22" s="57">
        <v>0</v>
      </c>
      <c r="D22" s="41">
        <v>0</v>
      </c>
      <c r="E22" s="41">
        <f t="shared" si="0"/>
        <v>0</v>
      </c>
      <c r="F22" s="41"/>
      <c r="G22" s="18"/>
      <c r="H22" s="18"/>
      <c r="I22" s="18"/>
      <c r="J22" s="46"/>
    </row>
    <row r="23" spans="1:10" ht="13.5" customHeight="1">
      <c r="A23" s="24" t="s">
        <v>122</v>
      </c>
      <c r="B23" s="54" t="s">
        <v>17</v>
      </c>
      <c r="C23" s="57">
        <v>0</v>
      </c>
      <c r="D23" s="41">
        <v>0</v>
      </c>
      <c r="E23" s="41">
        <f t="shared" si="0"/>
        <v>0</v>
      </c>
      <c r="F23" s="41"/>
      <c r="G23" s="18"/>
      <c r="H23" s="18"/>
      <c r="I23" s="18"/>
      <c r="J23" s="46"/>
    </row>
    <row r="24" spans="1:10" ht="13.5" customHeight="1">
      <c r="A24" s="24" t="s">
        <v>123</v>
      </c>
      <c r="B24" s="54" t="s">
        <v>18</v>
      </c>
      <c r="C24" s="57">
        <v>0</v>
      </c>
      <c r="D24" s="41">
        <v>0</v>
      </c>
      <c r="E24" s="41">
        <f t="shared" si="0"/>
        <v>0</v>
      </c>
      <c r="F24" s="41">
        <v>0</v>
      </c>
      <c r="G24" s="18"/>
      <c r="H24" s="18"/>
      <c r="I24" s="18"/>
      <c r="J24" s="46"/>
    </row>
    <row r="25" spans="1:10" ht="15" customHeight="1">
      <c r="A25" s="24" t="s">
        <v>124</v>
      </c>
      <c r="B25" s="54" t="s">
        <v>19</v>
      </c>
      <c r="C25" s="60">
        <v>280.3</v>
      </c>
      <c r="D25" s="57">
        <v>235</v>
      </c>
      <c r="E25" s="41">
        <f t="shared" si="0"/>
        <v>-45.30000000000001</v>
      </c>
      <c r="F25" s="41">
        <f>E25/C25%</f>
        <v>-16.161255797359974</v>
      </c>
      <c r="G25" s="18"/>
      <c r="H25" s="18"/>
      <c r="I25" s="18"/>
      <c r="J25" s="46"/>
    </row>
    <row r="26" spans="1:10" ht="15.75" customHeight="1">
      <c r="A26" s="28" t="s">
        <v>20</v>
      </c>
      <c r="B26" s="92">
        <v>7</v>
      </c>
      <c r="C26" s="61">
        <v>0</v>
      </c>
      <c r="D26" s="50">
        <v>0</v>
      </c>
      <c r="E26" s="41">
        <f t="shared" si="0"/>
        <v>0</v>
      </c>
      <c r="F26" s="41"/>
      <c r="G26" s="19"/>
      <c r="H26" s="19"/>
      <c r="I26" s="19"/>
      <c r="J26" s="46"/>
    </row>
    <row r="27" spans="1:10" ht="14.25" customHeight="1">
      <c r="A27" s="28" t="s">
        <v>21</v>
      </c>
      <c r="B27" s="92">
        <v>8</v>
      </c>
      <c r="C27" s="61">
        <v>0</v>
      </c>
      <c r="D27" s="67">
        <v>0</v>
      </c>
      <c r="E27" s="41"/>
      <c r="F27" s="41"/>
      <c r="G27" s="19"/>
      <c r="H27" s="19"/>
      <c r="I27" s="19"/>
      <c r="J27" s="46"/>
    </row>
    <row r="28" spans="1:10" ht="13.5">
      <c r="A28" s="28" t="s">
        <v>22</v>
      </c>
      <c r="B28" s="54">
        <v>9</v>
      </c>
      <c r="C28" s="56">
        <v>0</v>
      </c>
      <c r="D28" s="57">
        <v>0</v>
      </c>
      <c r="E28" s="41">
        <f>D28-C28</f>
        <v>0</v>
      </c>
      <c r="F28" s="41">
        <v>0</v>
      </c>
      <c r="G28" s="18"/>
      <c r="H28" s="18"/>
      <c r="I28" s="18"/>
      <c r="J28" s="46"/>
    </row>
    <row r="29" spans="1:10" ht="13.5" customHeight="1">
      <c r="A29" s="25" t="s">
        <v>23</v>
      </c>
      <c r="B29" s="54">
        <v>10</v>
      </c>
      <c r="C29" s="59">
        <f>C21+C20+C28</f>
        <v>6297.133333333333</v>
      </c>
      <c r="D29" s="59">
        <f>D20+D21+D28+D27</f>
        <v>8712.4</v>
      </c>
      <c r="E29" s="48">
        <f>D29-C29</f>
        <v>2415.2666666666664</v>
      </c>
      <c r="F29" s="49">
        <f>E29/C29%</f>
        <v>38.35501868575118</v>
      </c>
      <c r="G29" s="23">
        <f>G20+G21+G28</f>
        <v>0</v>
      </c>
      <c r="H29" s="23">
        <f>H20+H21+H28</f>
        <v>0</v>
      </c>
      <c r="I29" s="23">
        <f>I20+I21+I28</f>
        <v>0</v>
      </c>
      <c r="J29" s="46"/>
    </row>
    <row r="30" spans="1:10" ht="18" customHeight="1">
      <c r="A30" s="15" t="s">
        <v>24</v>
      </c>
      <c r="B30" s="138"/>
      <c r="C30" s="138"/>
      <c r="D30" s="138"/>
      <c r="E30" s="138"/>
      <c r="F30" s="138"/>
      <c r="G30" s="138"/>
      <c r="H30" s="138"/>
      <c r="I30" s="138"/>
      <c r="J30" s="11"/>
    </row>
    <row r="31" spans="1:10" ht="27" customHeight="1">
      <c r="A31" s="28" t="s">
        <v>25</v>
      </c>
      <c r="B31" s="54">
        <v>11</v>
      </c>
      <c r="C31" s="57">
        <v>5276</v>
      </c>
      <c r="D31" s="57">
        <v>3913</v>
      </c>
      <c r="E31" s="51">
        <f>D31-C31</f>
        <v>-1363</v>
      </c>
      <c r="F31" s="41">
        <f>E31/C31%</f>
        <v>-25.83396512509477</v>
      </c>
      <c r="G31" s="18"/>
      <c r="H31" s="18"/>
      <c r="I31" s="18"/>
      <c r="J31" s="46"/>
    </row>
    <row r="32" spans="1:10" ht="17.25" customHeight="1">
      <c r="A32" s="17" t="s">
        <v>26</v>
      </c>
      <c r="B32" s="54">
        <v>12</v>
      </c>
      <c r="C32" s="59">
        <f>C33+C34+C35+C37</f>
        <v>192.9</v>
      </c>
      <c r="D32" s="59">
        <f>D33+D36+D37</f>
        <v>104</v>
      </c>
      <c r="E32" s="48">
        <f>D32-C32</f>
        <v>-88.9</v>
      </c>
      <c r="F32" s="49">
        <f>E32/C32%</f>
        <v>-46.08605495075169</v>
      </c>
      <c r="G32" s="23"/>
      <c r="H32" s="23"/>
      <c r="I32" s="23"/>
      <c r="J32" s="46"/>
    </row>
    <row r="33" spans="1:10" ht="27" customHeight="1">
      <c r="A33" s="28" t="s">
        <v>116</v>
      </c>
      <c r="B33" s="54" t="s">
        <v>27</v>
      </c>
      <c r="C33" s="57">
        <v>0</v>
      </c>
      <c r="D33" s="57">
        <v>0</v>
      </c>
      <c r="E33" s="51">
        <f>D33-C33</f>
        <v>0</v>
      </c>
      <c r="F33" s="41">
        <v>0</v>
      </c>
      <c r="G33" s="18"/>
      <c r="H33" s="18"/>
      <c r="I33" s="18"/>
      <c r="J33" s="46"/>
    </row>
    <row r="34" spans="1:10" ht="15" customHeight="1">
      <c r="A34" s="28" t="s">
        <v>117</v>
      </c>
      <c r="B34" s="54" t="s">
        <v>28</v>
      </c>
      <c r="C34" s="57"/>
      <c r="D34" s="57"/>
      <c r="E34" s="51"/>
      <c r="F34" s="41"/>
      <c r="G34" s="18"/>
      <c r="H34" s="18"/>
      <c r="I34" s="18"/>
      <c r="J34" s="46"/>
    </row>
    <row r="35" spans="1:10" ht="13.5" customHeight="1">
      <c r="A35" s="32" t="s">
        <v>118</v>
      </c>
      <c r="B35" s="54" t="s">
        <v>29</v>
      </c>
      <c r="C35" s="57"/>
      <c r="D35" s="57"/>
      <c r="E35" s="51">
        <f>D35-C35</f>
        <v>0</v>
      </c>
      <c r="F35" s="41"/>
      <c r="G35" s="18"/>
      <c r="H35" s="18"/>
      <c r="I35" s="18"/>
      <c r="J35" s="46"/>
    </row>
    <row r="36" spans="1:10" ht="15" customHeight="1">
      <c r="A36" s="28" t="s">
        <v>119</v>
      </c>
      <c r="B36" s="54" t="s">
        <v>30</v>
      </c>
      <c r="C36" s="57">
        <v>0</v>
      </c>
      <c r="D36" s="57">
        <v>0</v>
      </c>
      <c r="E36" s="51">
        <f>D36-C36</f>
        <v>0</v>
      </c>
      <c r="F36" s="41"/>
      <c r="G36" s="18"/>
      <c r="H36" s="18"/>
      <c r="I36" s="18"/>
      <c r="J36" s="46"/>
    </row>
    <row r="37" spans="1:10" ht="16.5" customHeight="1">
      <c r="A37" s="28" t="s">
        <v>120</v>
      </c>
      <c r="B37" s="54" t="s">
        <v>31</v>
      </c>
      <c r="C37" s="57">
        <v>192.9</v>
      </c>
      <c r="D37" s="57">
        <v>104</v>
      </c>
      <c r="E37" s="51">
        <f>D37-C37</f>
        <v>-88.9</v>
      </c>
      <c r="F37" s="41">
        <f>E37/C37%</f>
        <v>-46.08605495075169</v>
      </c>
      <c r="G37" s="18"/>
      <c r="H37" s="18"/>
      <c r="I37" s="18"/>
      <c r="J37" s="46"/>
    </row>
    <row r="38" spans="1:10" ht="16.5" customHeight="1">
      <c r="A38" s="28" t="s">
        <v>32</v>
      </c>
      <c r="B38" s="54" t="s">
        <v>33</v>
      </c>
      <c r="C38" s="57">
        <v>0</v>
      </c>
      <c r="D38" s="41">
        <v>0</v>
      </c>
      <c r="E38" s="51">
        <f>D38-C38</f>
        <v>0</v>
      </c>
      <c r="F38" s="41">
        <v>0</v>
      </c>
      <c r="G38" s="18"/>
      <c r="H38" s="18"/>
      <c r="I38" s="18"/>
      <c r="J38" s="46"/>
    </row>
    <row r="39" spans="1:10" ht="28.5" customHeight="1">
      <c r="A39" s="28" t="s">
        <v>34</v>
      </c>
      <c r="B39" s="54" t="s">
        <v>35</v>
      </c>
      <c r="C39" s="60">
        <v>280.3</v>
      </c>
      <c r="D39" s="57">
        <v>235</v>
      </c>
      <c r="E39" s="51">
        <f>D39-C39</f>
        <v>-45.30000000000001</v>
      </c>
      <c r="F39" s="41">
        <v>0</v>
      </c>
      <c r="G39" s="18"/>
      <c r="H39" s="18"/>
      <c r="I39" s="18"/>
      <c r="J39" s="46"/>
    </row>
    <row r="40" spans="1:10" ht="15" customHeight="1">
      <c r="A40" s="28" t="s">
        <v>111</v>
      </c>
      <c r="B40" s="92" t="s">
        <v>36</v>
      </c>
      <c r="C40" s="61" t="s">
        <v>13</v>
      </c>
      <c r="D40" s="67">
        <v>0</v>
      </c>
      <c r="E40" s="51"/>
      <c r="F40" s="41"/>
      <c r="G40" s="19"/>
      <c r="H40" s="19"/>
      <c r="I40" s="19"/>
      <c r="J40" s="46"/>
    </row>
    <row r="41" spans="1:10" ht="16.5" customHeight="1">
      <c r="A41" s="28" t="s">
        <v>37</v>
      </c>
      <c r="B41" s="92" t="s">
        <v>38</v>
      </c>
      <c r="C41" s="61" t="s">
        <v>13</v>
      </c>
      <c r="D41" s="67">
        <v>0</v>
      </c>
      <c r="E41" s="51"/>
      <c r="F41" s="41"/>
      <c r="G41" s="19"/>
      <c r="H41" s="19"/>
      <c r="I41" s="19"/>
      <c r="J41" s="46"/>
    </row>
    <row r="42" spans="1:10" ht="18" customHeight="1">
      <c r="A42" s="35" t="s">
        <v>39</v>
      </c>
      <c r="B42" s="54" t="s">
        <v>40</v>
      </c>
      <c r="C42" s="56">
        <v>0</v>
      </c>
      <c r="D42" s="57">
        <v>0</v>
      </c>
      <c r="E42" s="51">
        <f>D42-C42</f>
        <v>0</v>
      </c>
      <c r="F42" s="41"/>
      <c r="G42" s="18"/>
      <c r="H42" s="18"/>
      <c r="I42" s="18"/>
      <c r="J42" s="46"/>
    </row>
    <row r="43" spans="1:10" ht="15.75" customHeight="1">
      <c r="A43" s="28" t="s">
        <v>41</v>
      </c>
      <c r="B43" s="54" t="s">
        <v>42</v>
      </c>
      <c r="C43" s="58" t="s">
        <v>13</v>
      </c>
      <c r="D43" s="41">
        <v>803</v>
      </c>
      <c r="E43" s="41"/>
      <c r="F43" s="41"/>
      <c r="G43" s="19"/>
      <c r="H43" s="19"/>
      <c r="I43" s="19"/>
      <c r="J43" s="46"/>
    </row>
    <row r="44" spans="1:10" ht="15" customHeight="1">
      <c r="A44" s="75" t="s">
        <v>43</v>
      </c>
      <c r="B44" s="93" t="s">
        <v>44</v>
      </c>
      <c r="C44" s="104">
        <f>C31+C32+C39</f>
        <v>5749.2</v>
      </c>
      <c r="D44" s="104">
        <f>D31+D32+D39</f>
        <v>4252</v>
      </c>
      <c r="E44" s="105">
        <f>E31+E32+E39+E42</f>
        <v>-1497.2</v>
      </c>
      <c r="F44" s="49">
        <f>E44/C44%</f>
        <v>-26.04188408822097</v>
      </c>
      <c r="G44" s="77"/>
      <c r="H44" s="77"/>
      <c r="I44" s="77"/>
      <c r="J44" s="46"/>
    </row>
    <row r="45" spans="1:10" ht="9" customHeight="1">
      <c r="A45" s="130"/>
      <c r="B45" s="130"/>
      <c r="C45" s="130"/>
      <c r="D45" s="130"/>
      <c r="E45" s="130"/>
      <c r="F45" s="130"/>
      <c r="G45" s="130"/>
      <c r="H45" s="130"/>
      <c r="I45" s="130"/>
      <c r="J45" s="11"/>
    </row>
    <row r="46" spans="1:10" ht="13.5" customHeight="1">
      <c r="A46" s="75" t="s">
        <v>45</v>
      </c>
      <c r="B46" s="93" t="s">
        <v>46</v>
      </c>
      <c r="C46" s="76">
        <f>C20-C31</f>
        <v>740.833333333333</v>
      </c>
      <c r="D46" s="52">
        <f>D20-D31</f>
        <v>4564.4</v>
      </c>
      <c r="E46" s="52">
        <f>D46-C46</f>
        <v>3823.5666666666666</v>
      </c>
      <c r="F46" s="52">
        <f>E46/C46%</f>
        <v>516.1169853768281</v>
      </c>
      <c r="G46" s="77"/>
      <c r="H46" s="77"/>
      <c r="I46" s="77"/>
      <c r="J46" s="11"/>
    </row>
    <row r="47" spans="1:10" ht="16.5" customHeight="1">
      <c r="A47" s="78" t="s">
        <v>47</v>
      </c>
      <c r="B47" s="93" t="s">
        <v>48</v>
      </c>
      <c r="C47" s="87">
        <f>C29-C44</f>
        <v>547.9333333333334</v>
      </c>
      <c r="D47" s="79">
        <v>-10343</v>
      </c>
      <c r="E47" s="52">
        <f>D47-C47</f>
        <v>-10890.933333333334</v>
      </c>
      <c r="F47" s="52">
        <f>E47/C47%</f>
        <v>-1987.6383988319747</v>
      </c>
      <c r="G47" s="80"/>
      <c r="H47" s="80"/>
      <c r="I47" s="80"/>
      <c r="J47" s="11"/>
    </row>
    <row r="48" spans="1:10" ht="30" customHeight="1">
      <c r="A48" s="78" t="s">
        <v>49</v>
      </c>
      <c r="B48" s="94" t="s">
        <v>50</v>
      </c>
      <c r="C48" s="81" t="s">
        <v>13</v>
      </c>
      <c r="D48" s="82" t="s">
        <v>13</v>
      </c>
      <c r="E48" s="83"/>
      <c r="F48" s="52"/>
      <c r="G48" s="84"/>
      <c r="H48" s="84"/>
      <c r="I48" s="84"/>
      <c r="J48" s="11"/>
    </row>
    <row r="49" spans="1:10" ht="17.25" customHeight="1">
      <c r="A49" s="85" t="s">
        <v>134</v>
      </c>
      <c r="B49" s="94" t="s">
        <v>51</v>
      </c>
      <c r="C49" s="81" t="s">
        <v>13</v>
      </c>
      <c r="D49" s="82" t="s">
        <v>13</v>
      </c>
      <c r="E49" s="83"/>
      <c r="F49" s="52"/>
      <c r="G49" s="84"/>
      <c r="H49" s="84"/>
      <c r="I49" s="84"/>
      <c r="J49" s="11"/>
    </row>
    <row r="50" spans="1:10" ht="20.25" customHeight="1">
      <c r="A50" s="86" t="s">
        <v>52</v>
      </c>
      <c r="B50" s="93" t="s">
        <v>53</v>
      </c>
      <c r="C50" s="87">
        <f>C29-C44</f>
        <v>547.9333333333334</v>
      </c>
      <c r="D50" s="87">
        <f>D29-D44</f>
        <v>4460.4</v>
      </c>
      <c r="E50" s="52">
        <f>D50-C50</f>
        <v>3912.4666666666662</v>
      </c>
      <c r="F50" s="53">
        <f>E50/C50%</f>
        <v>714.0406375471467</v>
      </c>
      <c r="G50" s="77"/>
      <c r="H50" s="77"/>
      <c r="I50" s="77"/>
      <c r="J50" s="11"/>
    </row>
    <row r="51" spans="1:10" ht="17.25" customHeight="1">
      <c r="A51" s="85" t="s">
        <v>132</v>
      </c>
      <c r="B51" s="93" t="s">
        <v>54</v>
      </c>
      <c r="C51" s="68">
        <v>547.9</v>
      </c>
      <c r="D51" s="68">
        <f>D29-D44</f>
        <v>4460.4</v>
      </c>
      <c r="E51" s="83">
        <f>D51-C51</f>
        <v>3912.4999999999995</v>
      </c>
      <c r="F51" s="53">
        <v>0</v>
      </c>
      <c r="G51" s="80"/>
      <c r="H51" s="80"/>
      <c r="I51" s="80"/>
      <c r="J51" s="11"/>
    </row>
    <row r="52" spans="1:10" ht="18" customHeight="1">
      <c r="A52" s="85" t="s">
        <v>133</v>
      </c>
      <c r="B52" s="93" t="s">
        <v>55</v>
      </c>
      <c r="C52" s="68"/>
      <c r="D52" s="53"/>
      <c r="E52" s="52"/>
      <c r="F52" s="52"/>
      <c r="G52" s="77"/>
      <c r="H52" s="77"/>
      <c r="I52" s="77"/>
      <c r="J52" s="11"/>
    </row>
    <row r="53" spans="1:10" ht="26.25" customHeight="1">
      <c r="A53" s="131" t="s">
        <v>56</v>
      </c>
      <c r="B53" s="132"/>
      <c r="C53" s="132"/>
      <c r="D53" s="132"/>
      <c r="E53" s="132"/>
      <c r="F53" s="132"/>
      <c r="G53" s="132"/>
      <c r="H53" s="132"/>
      <c r="I53" s="133"/>
      <c r="J53" s="11"/>
    </row>
    <row r="54" spans="1:9" ht="17.25" customHeight="1">
      <c r="A54" s="33" t="s">
        <v>57</v>
      </c>
      <c r="B54" s="99"/>
      <c r="C54" s="18"/>
      <c r="D54" s="26"/>
      <c r="E54" s="26"/>
      <c r="F54" s="26"/>
      <c r="G54" s="26"/>
      <c r="H54" s="26"/>
      <c r="I54" s="26"/>
    </row>
    <row r="55" spans="1:9" ht="27.75" customHeight="1">
      <c r="A55" s="28" t="s">
        <v>152</v>
      </c>
      <c r="B55" s="90" t="s">
        <v>58</v>
      </c>
      <c r="C55" s="18"/>
      <c r="D55" s="26"/>
      <c r="E55" s="26"/>
      <c r="F55" s="26"/>
      <c r="G55" s="26"/>
      <c r="H55" s="26"/>
      <c r="I55" s="26"/>
    </row>
    <row r="56" spans="1:9" ht="44.25" customHeight="1">
      <c r="A56" s="28" t="s">
        <v>153</v>
      </c>
      <c r="B56" s="90" t="s">
        <v>59</v>
      </c>
      <c r="C56" s="18"/>
      <c r="D56" s="26"/>
      <c r="E56" s="26"/>
      <c r="F56" s="26"/>
      <c r="G56" s="26"/>
      <c r="H56" s="26"/>
      <c r="I56" s="26"/>
    </row>
    <row r="57" spans="1:9" ht="94.5" customHeight="1">
      <c r="A57" s="33" t="s">
        <v>129</v>
      </c>
      <c r="B57" s="90">
        <v>26</v>
      </c>
      <c r="C57" s="18"/>
      <c r="D57" s="26"/>
      <c r="E57" s="26"/>
      <c r="F57" s="26"/>
      <c r="G57" s="26"/>
      <c r="H57" s="26"/>
      <c r="I57" s="26"/>
    </row>
    <row r="58" spans="1:9" ht="14.25" customHeight="1">
      <c r="A58" s="32" t="s">
        <v>131</v>
      </c>
      <c r="B58" s="90" t="s">
        <v>60</v>
      </c>
      <c r="C58" s="18"/>
      <c r="D58" s="26"/>
      <c r="E58" s="26"/>
      <c r="F58" s="26"/>
      <c r="G58" s="26"/>
      <c r="H58" s="26"/>
      <c r="I58" s="26"/>
    </row>
    <row r="59" spans="1:9" ht="42.75" customHeight="1">
      <c r="A59" s="33" t="s">
        <v>61</v>
      </c>
      <c r="B59" s="90">
        <v>27</v>
      </c>
      <c r="C59" s="18"/>
      <c r="D59" s="26"/>
      <c r="E59" s="26"/>
      <c r="F59" s="26"/>
      <c r="G59" s="26"/>
      <c r="H59" s="26"/>
      <c r="I59" s="26"/>
    </row>
    <row r="60" spans="1:9" ht="13.5" customHeight="1">
      <c r="A60" s="25" t="s">
        <v>131</v>
      </c>
      <c r="B60" s="90" t="s">
        <v>62</v>
      </c>
      <c r="C60" s="18"/>
      <c r="D60" s="26"/>
      <c r="E60" s="26"/>
      <c r="F60" s="26"/>
      <c r="G60" s="26"/>
      <c r="H60" s="26"/>
      <c r="I60" s="26"/>
    </row>
    <row r="61" spans="1:9" ht="29.25" customHeight="1">
      <c r="A61" s="24" t="s">
        <v>63</v>
      </c>
      <c r="B61" s="90">
        <v>28</v>
      </c>
      <c r="C61" s="18"/>
      <c r="D61" s="26"/>
      <c r="E61" s="26">
        <f>F61+G61+H61+I61</f>
        <v>0</v>
      </c>
      <c r="F61" s="26"/>
      <c r="G61" s="26"/>
      <c r="H61" s="26"/>
      <c r="I61" s="26"/>
    </row>
    <row r="62" spans="1:9" ht="13.5">
      <c r="A62" s="34" t="s">
        <v>64</v>
      </c>
      <c r="B62" s="90">
        <v>29</v>
      </c>
      <c r="C62" s="18"/>
      <c r="D62" s="26"/>
      <c r="E62" s="26">
        <f>F62+G62+H62+I62</f>
        <v>0</v>
      </c>
      <c r="F62" s="26"/>
      <c r="G62" s="26"/>
      <c r="H62" s="26"/>
      <c r="I62" s="26"/>
    </row>
    <row r="63" spans="1:9" ht="27" customHeight="1">
      <c r="A63" s="28" t="s">
        <v>130</v>
      </c>
      <c r="B63" s="90" t="s">
        <v>65</v>
      </c>
      <c r="C63" s="18"/>
      <c r="D63" s="26"/>
      <c r="E63" s="26"/>
      <c r="F63" s="26"/>
      <c r="G63" s="26"/>
      <c r="H63" s="26"/>
      <c r="I63" s="26"/>
    </row>
    <row r="64" spans="1:9" ht="13.5" customHeight="1">
      <c r="A64" s="25" t="s">
        <v>66</v>
      </c>
      <c r="B64" s="90">
        <v>30</v>
      </c>
      <c r="C64" s="18"/>
      <c r="D64" s="26"/>
      <c r="E64" s="26"/>
      <c r="F64" s="26"/>
      <c r="G64" s="26"/>
      <c r="H64" s="26"/>
      <c r="I64" s="26"/>
    </row>
    <row r="65" spans="1:9" ht="0.75" customHeight="1">
      <c r="A65" s="25"/>
      <c r="B65" s="97"/>
      <c r="C65" s="18"/>
      <c r="D65" s="26"/>
      <c r="E65" s="26"/>
      <c r="F65" s="26"/>
      <c r="G65" s="26"/>
      <c r="H65" s="26"/>
      <c r="I65" s="26"/>
    </row>
    <row r="66" spans="1:9" ht="13.5" customHeight="1">
      <c r="A66" s="25" t="s">
        <v>67</v>
      </c>
      <c r="B66" s="97">
        <v>31</v>
      </c>
      <c r="C66" s="18"/>
      <c r="D66" s="26"/>
      <c r="E66" s="26"/>
      <c r="F66" s="26"/>
      <c r="G66" s="26"/>
      <c r="H66" s="26"/>
      <c r="I66" s="26"/>
    </row>
    <row r="67" spans="1:9" ht="13.5" customHeight="1">
      <c r="A67" s="24" t="s">
        <v>68</v>
      </c>
      <c r="B67" s="97">
        <v>32</v>
      </c>
      <c r="C67" s="18"/>
      <c r="D67" s="26"/>
      <c r="E67" s="26"/>
      <c r="F67" s="26"/>
      <c r="G67" s="26"/>
      <c r="H67" s="26"/>
      <c r="I67" s="26"/>
    </row>
    <row r="68" spans="1:9" ht="13.5" customHeight="1">
      <c r="A68" s="134" t="s">
        <v>69</v>
      </c>
      <c r="B68" s="134"/>
      <c r="C68" s="134"/>
      <c r="D68" s="134"/>
      <c r="E68" s="134"/>
      <c r="F68" s="134"/>
      <c r="G68" s="134"/>
      <c r="H68" s="134"/>
      <c r="I68" s="134"/>
    </row>
    <row r="69" spans="1:10" ht="27" customHeight="1">
      <c r="A69" s="33" t="s">
        <v>70</v>
      </c>
      <c r="B69" s="90">
        <v>33</v>
      </c>
      <c r="C69" s="106">
        <v>702.1</v>
      </c>
      <c r="D69" s="106">
        <f>D70+D71+D72+D73+D74+D75+D76</f>
        <v>400</v>
      </c>
      <c r="E69" s="107">
        <f aca="true" t="shared" si="1" ref="E69:E81">D69-C69</f>
        <v>-302.1</v>
      </c>
      <c r="F69" s="107">
        <f>E69/C69%</f>
        <v>-43.028058681099566</v>
      </c>
      <c r="G69" s="18"/>
      <c r="H69" s="18"/>
      <c r="I69" s="18"/>
      <c r="J69" s="12"/>
    </row>
    <row r="70" spans="1:9" ht="13.5" customHeight="1">
      <c r="A70" s="32" t="s">
        <v>135</v>
      </c>
      <c r="B70" s="90" t="s">
        <v>71</v>
      </c>
      <c r="C70" s="57">
        <v>0</v>
      </c>
      <c r="D70" s="57">
        <v>0</v>
      </c>
      <c r="E70" s="41">
        <f t="shared" si="1"/>
        <v>0</v>
      </c>
      <c r="F70" s="41"/>
      <c r="G70" s="18"/>
      <c r="H70" s="18"/>
      <c r="I70" s="18"/>
    </row>
    <row r="71" spans="1:9" ht="13.5" customHeight="1">
      <c r="A71" s="32" t="s">
        <v>136</v>
      </c>
      <c r="B71" s="90" t="s">
        <v>72</v>
      </c>
      <c r="C71" s="57">
        <v>0</v>
      </c>
      <c r="D71" s="57">
        <v>0</v>
      </c>
      <c r="E71" s="41">
        <f t="shared" si="1"/>
        <v>0</v>
      </c>
      <c r="F71" s="41"/>
      <c r="G71" s="18"/>
      <c r="H71" s="18"/>
      <c r="I71" s="18"/>
    </row>
    <row r="72" spans="1:10" ht="29.25" customHeight="1">
      <c r="A72" s="28" t="s">
        <v>137</v>
      </c>
      <c r="B72" s="90" t="s">
        <v>73</v>
      </c>
      <c r="C72" s="57">
        <v>0</v>
      </c>
      <c r="D72" s="57">
        <v>0</v>
      </c>
      <c r="E72" s="41">
        <f t="shared" si="1"/>
        <v>0</v>
      </c>
      <c r="F72" s="41"/>
      <c r="G72" s="18"/>
      <c r="H72" s="18"/>
      <c r="I72" s="18"/>
      <c r="J72" s="12"/>
    </row>
    <row r="73" spans="1:9" ht="27" customHeight="1">
      <c r="A73" s="28" t="s">
        <v>138</v>
      </c>
      <c r="B73" s="90" t="s">
        <v>74</v>
      </c>
      <c r="C73" s="57">
        <v>0</v>
      </c>
      <c r="D73" s="57">
        <v>0</v>
      </c>
      <c r="E73" s="41">
        <f t="shared" si="1"/>
        <v>0</v>
      </c>
      <c r="F73" s="41"/>
      <c r="G73" s="26"/>
      <c r="H73" s="26"/>
      <c r="I73" s="26"/>
    </row>
    <row r="74" spans="1:9" ht="13.5" customHeight="1">
      <c r="A74" s="32" t="s">
        <v>139</v>
      </c>
      <c r="B74" s="90" t="s">
        <v>75</v>
      </c>
      <c r="C74" s="57">
        <v>0</v>
      </c>
      <c r="D74" s="57">
        <v>0</v>
      </c>
      <c r="E74" s="41">
        <f t="shared" si="1"/>
        <v>0</v>
      </c>
      <c r="F74" s="41"/>
      <c r="G74" s="26"/>
      <c r="H74" s="26"/>
      <c r="I74" s="26"/>
    </row>
    <row r="75" spans="1:9" ht="13.5" customHeight="1">
      <c r="A75" s="32" t="s">
        <v>140</v>
      </c>
      <c r="B75" s="90" t="s">
        <v>76</v>
      </c>
      <c r="C75" s="57">
        <v>0</v>
      </c>
      <c r="D75" s="57">
        <v>0</v>
      </c>
      <c r="E75" s="41">
        <f t="shared" si="1"/>
        <v>0</v>
      </c>
      <c r="F75" s="41"/>
      <c r="G75" s="26"/>
      <c r="H75" s="26"/>
      <c r="I75" s="26"/>
    </row>
    <row r="76" spans="1:10" ht="12" customHeight="1">
      <c r="A76" s="21" t="s">
        <v>141</v>
      </c>
      <c r="B76" s="90" t="s">
        <v>77</v>
      </c>
      <c r="C76" s="59">
        <f>C77+C78+C79+C80</f>
        <v>702.0999999999999</v>
      </c>
      <c r="D76" s="59">
        <f>D77+D78+D79+D80</f>
        <v>400</v>
      </c>
      <c r="E76" s="48">
        <f t="shared" si="1"/>
        <v>-302.0999999999999</v>
      </c>
      <c r="F76" s="49">
        <f>E76/C76%</f>
        <v>-43.02805868109955</v>
      </c>
      <c r="G76" s="23"/>
      <c r="H76" s="23"/>
      <c r="I76" s="23"/>
      <c r="J76" s="12"/>
    </row>
    <row r="77" spans="1:10" ht="13.5" customHeight="1">
      <c r="A77" s="37" t="s">
        <v>157</v>
      </c>
      <c r="B77" s="90"/>
      <c r="C77" s="57">
        <v>382</v>
      </c>
      <c r="D77" s="57">
        <v>200</v>
      </c>
      <c r="E77" s="41">
        <f t="shared" si="1"/>
        <v>-182</v>
      </c>
      <c r="F77" s="41">
        <f>E77/C77%</f>
        <v>-47.64397905759162</v>
      </c>
      <c r="G77" s="18"/>
      <c r="H77" s="18"/>
      <c r="I77" s="18"/>
      <c r="J77" s="12"/>
    </row>
    <row r="78" spans="1:10" ht="13.5" customHeight="1" hidden="1">
      <c r="A78" s="38" t="s">
        <v>160</v>
      </c>
      <c r="B78" s="90"/>
      <c r="C78" s="57"/>
      <c r="D78" s="57">
        <v>0</v>
      </c>
      <c r="E78" s="41">
        <f t="shared" si="1"/>
        <v>0</v>
      </c>
      <c r="F78" s="41"/>
      <c r="G78" s="18"/>
      <c r="H78" s="18"/>
      <c r="I78" s="18"/>
      <c r="J78" s="12"/>
    </row>
    <row r="79" spans="1:10" ht="13.5" customHeight="1">
      <c r="A79" s="38" t="s">
        <v>142</v>
      </c>
      <c r="B79" s="90"/>
      <c r="C79" s="57">
        <v>42.9</v>
      </c>
      <c r="D79" s="57">
        <v>0</v>
      </c>
      <c r="E79" s="41">
        <f t="shared" si="1"/>
        <v>-42.9</v>
      </c>
      <c r="F79" s="41">
        <f>E79/C79%</f>
        <v>-100</v>
      </c>
      <c r="G79" s="18"/>
      <c r="H79" s="18"/>
      <c r="I79" s="18"/>
      <c r="J79" s="12"/>
    </row>
    <row r="80" spans="1:10" ht="27.75" customHeight="1">
      <c r="A80" s="37" t="s">
        <v>143</v>
      </c>
      <c r="B80" s="90"/>
      <c r="C80" s="57">
        <v>277.2</v>
      </c>
      <c r="D80" s="57">
        <v>200</v>
      </c>
      <c r="E80" s="41">
        <f t="shared" si="1"/>
        <v>-77.19999999999999</v>
      </c>
      <c r="F80" s="41">
        <f>E80/C80%</f>
        <v>-27.849927849927848</v>
      </c>
      <c r="G80" s="18"/>
      <c r="H80" s="18"/>
      <c r="I80" s="18"/>
      <c r="J80" s="11"/>
    </row>
    <row r="81" spans="1:9" ht="12.75" customHeight="1">
      <c r="A81" s="33" t="s">
        <v>78</v>
      </c>
      <c r="B81" s="90">
        <v>34</v>
      </c>
      <c r="C81" s="57">
        <v>0</v>
      </c>
      <c r="D81" s="57">
        <v>0</v>
      </c>
      <c r="E81" s="41">
        <f t="shared" si="1"/>
        <v>0</v>
      </c>
      <c r="F81" s="41">
        <v>0</v>
      </c>
      <c r="G81" s="26"/>
      <c r="H81" s="26"/>
      <c r="I81" s="26"/>
    </row>
    <row r="82" spans="1:9" ht="25.5" customHeight="1">
      <c r="A82" s="28" t="s">
        <v>144</v>
      </c>
      <c r="B82" s="90" t="s">
        <v>79</v>
      </c>
      <c r="C82" s="57">
        <v>0</v>
      </c>
      <c r="D82" s="57">
        <v>0</v>
      </c>
      <c r="E82" s="41">
        <f>D82-C82</f>
        <v>0</v>
      </c>
      <c r="F82" s="41"/>
      <c r="G82" s="26"/>
      <c r="H82" s="26"/>
      <c r="I82" s="26"/>
    </row>
    <row r="83" spans="1:9" ht="13.5" customHeight="1">
      <c r="A83" s="32" t="s">
        <v>146</v>
      </c>
      <c r="B83" s="90" t="s">
        <v>80</v>
      </c>
      <c r="C83" s="57">
        <v>0</v>
      </c>
      <c r="D83" s="57">
        <v>0</v>
      </c>
      <c r="E83" s="41"/>
      <c r="F83" s="41"/>
      <c r="G83" s="26"/>
      <c r="H83" s="26"/>
      <c r="I83" s="26"/>
    </row>
    <row r="84" spans="1:9" ht="13.5" customHeight="1">
      <c r="A84" s="32" t="s">
        <v>145</v>
      </c>
      <c r="B84" s="90" t="s">
        <v>81</v>
      </c>
      <c r="C84" s="57">
        <v>0</v>
      </c>
      <c r="D84" s="57">
        <v>0</v>
      </c>
      <c r="E84" s="41">
        <f aca="true" t="shared" si="2" ref="E84:E91">D84-C84</f>
        <v>0</v>
      </c>
      <c r="F84" s="41"/>
      <c r="G84" s="26"/>
      <c r="H84" s="26"/>
      <c r="I84" s="26"/>
    </row>
    <row r="85" spans="1:9" ht="13.5" customHeight="1">
      <c r="A85" s="32" t="s">
        <v>147</v>
      </c>
      <c r="B85" s="90" t="s">
        <v>82</v>
      </c>
      <c r="C85" s="57">
        <v>0</v>
      </c>
      <c r="D85" s="57">
        <v>0</v>
      </c>
      <c r="E85" s="41">
        <f t="shared" si="2"/>
        <v>0</v>
      </c>
      <c r="F85" s="41"/>
      <c r="G85" s="26"/>
      <c r="H85" s="26"/>
      <c r="I85" s="26"/>
    </row>
    <row r="86" spans="1:10" ht="14.25" customHeight="1">
      <c r="A86" s="33" t="s">
        <v>83</v>
      </c>
      <c r="B86" s="90">
        <v>35</v>
      </c>
      <c r="C86" s="57">
        <f>C87</f>
        <v>33.5</v>
      </c>
      <c r="D86" s="57">
        <f>D87</f>
        <v>18.8</v>
      </c>
      <c r="E86" s="41">
        <f t="shared" si="2"/>
        <v>-14.7</v>
      </c>
      <c r="F86" s="41">
        <f>E86/C86%</f>
        <v>-43.88059701492537</v>
      </c>
      <c r="G86" s="18"/>
      <c r="H86" s="18"/>
      <c r="I86" s="18"/>
      <c r="J86" s="11"/>
    </row>
    <row r="87" spans="1:10" ht="15" customHeight="1">
      <c r="A87" s="28" t="s">
        <v>148</v>
      </c>
      <c r="B87" s="90" t="s">
        <v>84</v>
      </c>
      <c r="C87" s="57">
        <v>33.5</v>
      </c>
      <c r="D87" s="57">
        <v>18.8</v>
      </c>
      <c r="E87" s="41">
        <f t="shared" si="2"/>
        <v>-14.7</v>
      </c>
      <c r="F87" s="41">
        <f>E87/C87%</f>
        <v>-43.88059701492537</v>
      </c>
      <c r="G87" s="18"/>
      <c r="H87" s="18"/>
      <c r="I87" s="18"/>
      <c r="J87" s="11"/>
    </row>
    <row r="88" spans="1:9" ht="12.75" customHeight="1">
      <c r="A88" s="28" t="s">
        <v>149</v>
      </c>
      <c r="B88" s="90" t="s">
        <v>85</v>
      </c>
      <c r="C88" s="57">
        <v>0</v>
      </c>
      <c r="D88" s="57">
        <v>0</v>
      </c>
      <c r="E88" s="41">
        <f t="shared" si="2"/>
        <v>0</v>
      </c>
      <c r="F88" s="41"/>
      <c r="G88" s="26"/>
      <c r="H88" s="26"/>
      <c r="I88" s="26"/>
    </row>
    <row r="89" spans="1:10" ht="14.25" customHeight="1">
      <c r="A89" s="33" t="s">
        <v>86</v>
      </c>
      <c r="B89" s="90">
        <v>36</v>
      </c>
      <c r="C89" s="57">
        <f>C90+C91</f>
        <v>0</v>
      </c>
      <c r="D89" s="57">
        <v>0</v>
      </c>
      <c r="E89" s="41">
        <f t="shared" si="2"/>
        <v>0</v>
      </c>
      <c r="F89" s="41"/>
      <c r="G89" s="18"/>
      <c r="H89" s="18"/>
      <c r="I89" s="18"/>
      <c r="J89" s="11"/>
    </row>
    <row r="90" spans="1:10" ht="13.5" customHeight="1">
      <c r="A90" s="32" t="s">
        <v>150</v>
      </c>
      <c r="B90" s="90" t="s">
        <v>87</v>
      </c>
      <c r="C90" s="57">
        <v>0</v>
      </c>
      <c r="D90" s="57">
        <v>0</v>
      </c>
      <c r="E90" s="41">
        <f t="shared" si="2"/>
        <v>0</v>
      </c>
      <c r="F90" s="41"/>
      <c r="G90" s="18"/>
      <c r="H90" s="18"/>
      <c r="I90" s="18"/>
      <c r="J90" s="11"/>
    </row>
    <row r="91" spans="1:9" ht="13.5" customHeight="1">
      <c r="A91" s="32" t="s">
        <v>151</v>
      </c>
      <c r="B91" s="90" t="s">
        <v>88</v>
      </c>
      <c r="C91" s="57">
        <v>0</v>
      </c>
      <c r="D91" s="57">
        <v>0</v>
      </c>
      <c r="E91" s="41">
        <f t="shared" si="2"/>
        <v>0</v>
      </c>
      <c r="F91" s="41"/>
      <c r="G91" s="18"/>
      <c r="H91" s="18"/>
      <c r="I91" s="18"/>
    </row>
    <row r="92" spans="1:9" ht="12.75" customHeight="1" hidden="1">
      <c r="A92" s="27"/>
      <c r="B92" s="100"/>
      <c r="C92" s="62"/>
      <c r="D92" s="27"/>
      <c r="E92" s="27"/>
      <c r="F92" s="27"/>
      <c r="G92" s="27"/>
      <c r="H92" s="27"/>
      <c r="I92" s="27"/>
    </row>
    <row r="93" spans="1:9" ht="13.5" hidden="1">
      <c r="A93" s="22"/>
      <c r="B93" s="101"/>
      <c r="C93" s="63"/>
      <c r="D93" s="22"/>
      <c r="E93" s="22"/>
      <c r="F93" s="22"/>
      <c r="G93" s="22"/>
      <c r="H93" s="125" t="s">
        <v>5</v>
      </c>
      <c r="I93" s="125"/>
    </row>
    <row r="94" spans="1:9" s="112" customFormat="1" ht="18" customHeight="1">
      <c r="A94" s="126" t="s">
        <v>89</v>
      </c>
      <c r="B94" s="126"/>
      <c r="C94" s="126"/>
      <c r="D94" s="126"/>
      <c r="E94" s="126"/>
      <c r="F94" s="126"/>
      <c r="G94" s="126"/>
      <c r="H94" s="126"/>
      <c r="I94" s="126"/>
    </row>
    <row r="95" spans="1:9" ht="10.5" customHeight="1">
      <c r="A95" s="127"/>
      <c r="B95" s="128" t="s">
        <v>6</v>
      </c>
      <c r="C95" s="129" t="s">
        <v>7</v>
      </c>
      <c r="D95" s="128" t="s">
        <v>8</v>
      </c>
      <c r="E95" s="128" t="s">
        <v>9</v>
      </c>
      <c r="F95" s="123" t="s">
        <v>10</v>
      </c>
      <c r="G95" s="123"/>
      <c r="H95" s="123"/>
      <c r="I95" s="124"/>
    </row>
    <row r="96" spans="1:9" ht="5.25" customHeight="1">
      <c r="A96" s="127"/>
      <c r="B96" s="128"/>
      <c r="C96" s="129"/>
      <c r="D96" s="128"/>
      <c r="E96" s="128"/>
      <c r="F96" s="123"/>
      <c r="G96" s="123"/>
      <c r="H96" s="123"/>
      <c r="I96" s="124"/>
    </row>
    <row r="97" spans="1:9" ht="6.75" customHeight="1">
      <c r="A97" s="127"/>
      <c r="B97" s="128"/>
      <c r="C97" s="129"/>
      <c r="D97" s="128"/>
      <c r="E97" s="128"/>
      <c r="F97" s="123"/>
      <c r="G97" s="123"/>
      <c r="H97" s="123"/>
      <c r="I97" s="124"/>
    </row>
    <row r="98" spans="1:9" ht="12" customHeight="1">
      <c r="A98" s="127"/>
      <c r="B98" s="128"/>
      <c r="C98" s="129"/>
      <c r="D98" s="128"/>
      <c r="E98" s="128"/>
      <c r="F98" s="123"/>
      <c r="G98" s="123"/>
      <c r="H98" s="123"/>
      <c r="I98" s="124"/>
    </row>
    <row r="99" spans="1:10" ht="16.5" customHeight="1">
      <c r="A99" s="33" t="s">
        <v>90</v>
      </c>
      <c r="B99" s="90">
        <v>1</v>
      </c>
      <c r="C99" s="110">
        <f>C102+C103</f>
        <v>4454</v>
      </c>
      <c r="D99" s="110">
        <f>D100+D101+D102+D103</f>
        <v>3471.6000000000004</v>
      </c>
      <c r="E99" s="111">
        <f>D99-C99</f>
        <v>-982.3999999999996</v>
      </c>
      <c r="F99" s="111">
        <f>E99/C99%</f>
        <v>-22.056578356533446</v>
      </c>
      <c r="G99" s="23"/>
      <c r="H99" s="23"/>
      <c r="I99" s="23"/>
      <c r="J99" s="12"/>
    </row>
    <row r="100" spans="1:10" ht="15" customHeight="1">
      <c r="A100" s="28" t="s">
        <v>154</v>
      </c>
      <c r="B100" s="90" t="s">
        <v>91</v>
      </c>
      <c r="C100" s="57">
        <v>0</v>
      </c>
      <c r="D100" s="57">
        <v>0</v>
      </c>
      <c r="E100" s="51">
        <f aca="true" t="shared" si="3" ref="E100:E109">D100-C100</f>
        <v>0</v>
      </c>
      <c r="F100" s="51">
        <v>0</v>
      </c>
      <c r="G100" s="18"/>
      <c r="H100" s="18"/>
      <c r="I100" s="18"/>
      <c r="J100" s="11"/>
    </row>
    <row r="101" spans="1:10" ht="13.5">
      <c r="A101" s="28" t="s">
        <v>155</v>
      </c>
      <c r="B101" s="90" t="s">
        <v>92</v>
      </c>
      <c r="C101" s="57">
        <v>0</v>
      </c>
      <c r="D101" s="68">
        <v>0</v>
      </c>
      <c r="E101" s="51">
        <f t="shared" si="3"/>
        <v>0</v>
      </c>
      <c r="F101" s="51">
        <v>0</v>
      </c>
      <c r="G101" s="18"/>
      <c r="H101" s="18"/>
      <c r="I101" s="18"/>
      <c r="J101" s="11"/>
    </row>
    <row r="102" spans="1:12" ht="13.5">
      <c r="A102" s="28" t="s">
        <v>156</v>
      </c>
      <c r="B102" s="90" t="s">
        <v>93</v>
      </c>
      <c r="C102" s="57">
        <v>3406.9</v>
      </c>
      <c r="D102" s="68">
        <v>2528.3</v>
      </c>
      <c r="E102" s="51">
        <f>D102-C102</f>
        <v>-878.5999999999999</v>
      </c>
      <c r="F102" s="51">
        <f>E102/C102%</f>
        <v>-25.788840294696055</v>
      </c>
      <c r="G102" s="18"/>
      <c r="H102" s="18"/>
      <c r="I102" s="18"/>
      <c r="J102" s="11"/>
      <c r="L102" s="12"/>
    </row>
    <row r="103" spans="1:10" ht="13.5">
      <c r="A103" s="33" t="s">
        <v>94</v>
      </c>
      <c r="B103" s="90" t="s">
        <v>95</v>
      </c>
      <c r="C103" s="108">
        <f>C104+C105+C106</f>
        <v>1047.1</v>
      </c>
      <c r="D103" s="108">
        <f>D104+D105+D106</f>
        <v>943.3</v>
      </c>
      <c r="E103" s="109">
        <f>E104+E105+E106</f>
        <v>-103.79999999999995</v>
      </c>
      <c r="F103" s="109">
        <f>F104+F105+F106</f>
        <v>-9.913093305319451</v>
      </c>
      <c r="G103" s="18"/>
      <c r="H103" s="18"/>
      <c r="I103" s="18"/>
      <c r="J103" s="11"/>
    </row>
    <row r="104" spans="1:10" ht="13.5">
      <c r="A104" s="28" t="s">
        <v>112</v>
      </c>
      <c r="B104" s="95"/>
      <c r="C104" s="61">
        <v>0</v>
      </c>
      <c r="D104" s="69">
        <v>0</v>
      </c>
      <c r="E104" s="51">
        <f t="shared" si="3"/>
        <v>0</v>
      </c>
      <c r="F104" s="51">
        <v>0</v>
      </c>
      <c r="G104" s="18"/>
      <c r="H104" s="18"/>
      <c r="I104" s="18"/>
      <c r="J104" s="11"/>
    </row>
    <row r="105" spans="1:10" ht="13.5">
      <c r="A105" s="29" t="s">
        <v>96</v>
      </c>
      <c r="B105" s="95"/>
      <c r="C105" s="61">
        <v>0</v>
      </c>
      <c r="D105" s="69">
        <v>0</v>
      </c>
      <c r="E105" s="51">
        <f t="shared" si="3"/>
        <v>0</v>
      </c>
      <c r="F105" s="51">
        <v>0</v>
      </c>
      <c r="G105" s="18"/>
      <c r="H105" s="18"/>
      <c r="I105" s="18"/>
      <c r="J105" s="11"/>
    </row>
    <row r="106" spans="1:12" ht="15.75" customHeight="1">
      <c r="A106" s="28" t="s">
        <v>113</v>
      </c>
      <c r="B106" s="96"/>
      <c r="C106" s="64">
        <v>1047.1</v>
      </c>
      <c r="D106" s="70">
        <v>943.3</v>
      </c>
      <c r="E106" s="55">
        <f t="shared" si="3"/>
        <v>-103.79999999999995</v>
      </c>
      <c r="F106" s="51">
        <f>E106/C106%</f>
        <v>-9.913093305319451</v>
      </c>
      <c r="G106" s="18"/>
      <c r="H106" s="18"/>
      <c r="I106" s="18"/>
      <c r="J106" s="11"/>
      <c r="L106" s="44"/>
    </row>
    <row r="107" spans="1:10" ht="13.5">
      <c r="A107" s="25" t="s">
        <v>97</v>
      </c>
      <c r="B107" s="97">
        <v>2</v>
      </c>
      <c r="C107" s="57">
        <v>152.1</v>
      </c>
      <c r="D107" s="68">
        <v>85.5</v>
      </c>
      <c r="E107" s="51">
        <f t="shared" si="3"/>
        <v>-66.6</v>
      </c>
      <c r="F107" s="51">
        <f aca="true" t="shared" si="4" ref="F107:F113">E107/C107%</f>
        <v>-43.78698224852071</v>
      </c>
      <c r="G107" s="18"/>
      <c r="H107" s="18"/>
      <c r="I107" s="18"/>
      <c r="J107" s="11"/>
    </row>
    <row r="108" spans="1:10" ht="18.75" customHeight="1">
      <c r="A108" s="30" t="s">
        <v>98</v>
      </c>
      <c r="B108" s="97">
        <v>3</v>
      </c>
      <c r="C108" s="65">
        <v>33.5</v>
      </c>
      <c r="D108" s="68">
        <v>18.8</v>
      </c>
      <c r="E108" s="51">
        <f t="shared" si="3"/>
        <v>-14.7</v>
      </c>
      <c r="F108" s="51">
        <f t="shared" si="4"/>
        <v>-43.88059701492537</v>
      </c>
      <c r="G108" s="18"/>
      <c r="H108" s="18"/>
      <c r="I108" s="18"/>
      <c r="J108" s="11"/>
    </row>
    <row r="109" spans="1:10" ht="13.5">
      <c r="A109" s="25" t="s">
        <v>99</v>
      </c>
      <c r="B109" s="97">
        <v>4</v>
      </c>
      <c r="C109" s="65">
        <v>127.3</v>
      </c>
      <c r="D109" s="68">
        <v>40.9</v>
      </c>
      <c r="E109" s="51">
        <f t="shared" si="3"/>
        <v>-86.4</v>
      </c>
      <c r="F109" s="51">
        <f t="shared" si="4"/>
        <v>-67.87117046347213</v>
      </c>
      <c r="G109" s="18"/>
      <c r="H109" s="18"/>
      <c r="I109" s="18"/>
      <c r="J109" s="11"/>
    </row>
    <row r="110" spans="1:10" ht="13.5">
      <c r="A110" s="39" t="s">
        <v>100</v>
      </c>
      <c r="B110" s="97">
        <v>5</v>
      </c>
      <c r="C110" s="106">
        <f>C111+C112</f>
        <v>702.1</v>
      </c>
      <c r="D110" s="106">
        <f>D111+D112</f>
        <v>400</v>
      </c>
      <c r="E110" s="107">
        <f>E111+E112</f>
        <v>-302.1</v>
      </c>
      <c r="F110" s="107">
        <f>F111+F112</f>
        <v>-43.028058681099566</v>
      </c>
      <c r="G110" s="18"/>
      <c r="H110" s="18"/>
      <c r="I110" s="18"/>
      <c r="J110" s="11"/>
    </row>
    <row r="111" spans="1:10" ht="13.5">
      <c r="A111" s="30" t="s">
        <v>114</v>
      </c>
      <c r="B111" s="97"/>
      <c r="C111" s="65">
        <v>702.1</v>
      </c>
      <c r="D111" s="71">
        <v>400</v>
      </c>
      <c r="E111" s="51">
        <f>D111-C111</f>
        <v>-302.1</v>
      </c>
      <c r="F111" s="51">
        <f t="shared" si="4"/>
        <v>-43.028058681099566</v>
      </c>
      <c r="G111" s="18"/>
      <c r="H111" s="18"/>
      <c r="I111" s="18"/>
      <c r="J111" s="11"/>
    </row>
    <row r="112" spans="1:10" ht="28.5" customHeight="1">
      <c r="A112" s="30" t="s">
        <v>115</v>
      </c>
      <c r="B112" s="97"/>
      <c r="C112" s="65">
        <v>0</v>
      </c>
      <c r="D112" s="72">
        <v>0</v>
      </c>
      <c r="E112" s="51">
        <f>D112-C112</f>
        <v>0</v>
      </c>
      <c r="F112" s="51"/>
      <c r="G112" s="18"/>
      <c r="H112" s="18"/>
      <c r="I112" s="18"/>
      <c r="J112" s="11"/>
    </row>
    <row r="113" spans="1:10" s="119" customFormat="1" ht="19.5" customHeight="1">
      <c r="A113" s="113" t="s">
        <v>101</v>
      </c>
      <c r="B113" s="96">
        <v>6</v>
      </c>
      <c r="C113" s="114">
        <v>5468.9</v>
      </c>
      <c r="D113" s="114">
        <f>D107+D108+D109+D110+D99</f>
        <v>4016.8</v>
      </c>
      <c r="E113" s="115">
        <f>D113-C113</f>
        <v>-1452.0999999999995</v>
      </c>
      <c r="F113" s="116">
        <f t="shared" si="4"/>
        <v>-26.551957432024714</v>
      </c>
      <c r="G113" s="117">
        <f>G99+G107+G108+G109+G110</f>
        <v>0</v>
      </c>
      <c r="H113" s="117">
        <f>H99+H107+H108+H109+H110</f>
        <v>0</v>
      </c>
      <c r="I113" s="117">
        <f>I99+I107+I108+I109+I110</f>
        <v>0</v>
      </c>
      <c r="J113" s="118"/>
    </row>
    <row r="114" spans="1:9" ht="13.5" hidden="1">
      <c r="A114" s="22"/>
      <c r="B114" s="101"/>
      <c r="C114" s="63"/>
      <c r="D114" s="22"/>
      <c r="E114" s="22"/>
      <c r="F114" s="22"/>
      <c r="G114" s="22"/>
      <c r="H114" s="22"/>
      <c r="I114" s="22"/>
    </row>
    <row r="115" spans="1:10" ht="13.5" hidden="1">
      <c r="A115" s="22"/>
      <c r="B115" s="101"/>
      <c r="C115" s="63"/>
      <c r="D115" s="22"/>
      <c r="E115" s="22"/>
      <c r="F115" s="22"/>
      <c r="G115" s="22"/>
      <c r="H115" s="22"/>
      <c r="I115" s="22"/>
      <c r="J115" s="12"/>
    </row>
    <row r="116" spans="1:9" ht="0.75" customHeight="1" hidden="1">
      <c r="A116" s="22"/>
      <c r="B116" s="101"/>
      <c r="C116" s="63"/>
      <c r="D116" s="22"/>
      <c r="E116" s="22"/>
      <c r="F116" s="22"/>
      <c r="G116" s="22"/>
      <c r="H116" s="22"/>
      <c r="I116" s="22"/>
    </row>
    <row r="117" spans="1:9" ht="0.75" customHeight="1" hidden="1">
      <c r="A117" s="22"/>
      <c r="B117" s="101"/>
      <c r="C117" s="63"/>
      <c r="D117" s="22"/>
      <c r="E117" s="22"/>
      <c r="F117" s="22"/>
      <c r="G117" s="22"/>
      <c r="H117" s="22"/>
      <c r="I117" s="22"/>
    </row>
    <row r="118" spans="1:9" ht="1.5" customHeight="1" hidden="1">
      <c r="A118" s="22"/>
      <c r="B118" s="101"/>
      <c r="C118" s="63"/>
      <c r="D118" s="22"/>
      <c r="E118" s="22"/>
      <c r="F118" s="22"/>
      <c r="G118" s="22"/>
      <c r="H118" s="125" t="s">
        <v>5</v>
      </c>
      <c r="I118" s="125"/>
    </row>
    <row r="119" spans="1:9" s="112" customFormat="1" ht="15.75" customHeight="1">
      <c r="A119" s="126" t="s">
        <v>102</v>
      </c>
      <c r="B119" s="126"/>
      <c r="C119" s="126"/>
      <c r="D119" s="126"/>
      <c r="E119" s="126"/>
      <c r="F119" s="126"/>
      <c r="G119" s="126"/>
      <c r="H119" s="126"/>
      <c r="I119" s="126"/>
    </row>
    <row r="120" spans="1:9" ht="10.5" customHeight="1">
      <c r="A120" s="127"/>
      <c r="B120" s="128" t="s">
        <v>6</v>
      </c>
      <c r="C120" s="129" t="s">
        <v>7</v>
      </c>
      <c r="D120" s="128" t="s">
        <v>8</v>
      </c>
      <c r="E120" s="128" t="s">
        <v>9</v>
      </c>
      <c r="F120" s="128" t="s">
        <v>10</v>
      </c>
      <c r="G120" s="128"/>
      <c r="H120" s="128"/>
      <c r="I120" s="128"/>
    </row>
    <row r="121" spans="1:9" ht="1.5" customHeight="1" hidden="1">
      <c r="A121" s="127"/>
      <c r="B121" s="128"/>
      <c r="C121" s="129"/>
      <c r="D121" s="128"/>
      <c r="E121" s="128"/>
      <c r="F121" s="128"/>
      <c r="G121" s="128"/>
      <c r="H121" s="128"/>
      <c r="I121" s="128"/>
    </row>
    <row r="122" spans="1:9" ht="12.75" customHeight="1">
      <c r="A122" s="127"/>
      <c r="B122" s="128"/>
      <c r="C122" s="129"/>
      <c r="D122" s="128"/>
      <c r="E122" s="128"/>
      <c r="F122" s="128"/>
      <c r="G122" s="128"/>
      <c r="H122" s="128"/>
      <c r="I122" s="128"/>
    </row>
    <row r="123" spans="1:9" ht="9" customHeight="1">
      <c r="A123" s="127"/>
      <c r="B123" s="128"/>
      <c r="C123" s="129"/>
      <c r="D123" s="128"/>
      <c r="E123" s="128"/>
      <c r="F123" s="128"/>
      <c r="G123" s="128"/>
      <c r="H123" s="128"/>
      <c r="I123" s="128"/>
    </row>
    <row r="124" spans="1:10" ht="13.5">
      <c r="A124" s="25" t="s">
        <v>103</v>
      </c>
      <c r="B124" s="97" t="s">
        <v>91</v>
      </c>
      <c r="C124" s="57">
        <v>0</v>
      </c>
      <c r="D124" s="42"/>
      <c r="E124" s="42">
        <f>D124-C124</f>
        <v>0</v>
      </c>
      <c r="F124" s="42"/>
      <c r="G124" s="31"/>
      <c r="H124" s="31"/>
      <c r="I124" s="31"/>
      <c r="J124" s="11"/>
    </row>
    <row r="125" spans="1:10" ht="13.5">
      <c r="A125" s="21" t="s">
        <v>104</v>
      </c>
      <c r="B125" s="97">
        <v>2</v>
      </c>
      <c r="C125" s="57">
        <v>0</v>
      </c>
      <c r="D125" s="42"/>
      <c r="E125" s="43">
        <f>D125-C125</f>
        <v>0</v>
      </c>
      <c r="F125" s="42"/>
      <c r="G125" s="25"/>
      <c r="H125" s="25"/>
      <c r="I125" s="25"/>
      <c r="J125" s="11"/>
    </row>
    <row r="126" spans="1:10" ht="13.5">
      <c r="A126" s="17" t="s">
        <v>105</v>
      </c>
      <c r="B126" s="97">
        <v>3</v>
      </c>
      <c r="C126" s="57">
        <v>0</v>
      </c>
      <c r="D126" s="42"/>
      <c r="E126" s="43">
        <f>D126-C126</f>
        <v>0</v>
      </c>
      <c r="F126" s="42"/>
      <c r="G126" s="31"/>
      <c r="H126" s="31"/>
      <c r="I126" s="31"/>
      <c r="J126" s="11"/>
    </row>
    <row r="127" spans="1:10" ht="27">
      <c r="A127" s="17" t="s">
        <v>106</v>
      </c>
      <c r="B127" s="97">
        <v>4</v>
      </c>
      <c r="C127" s="57">
        <v>0</v>
      </c>
      <c r="D127" s="42"/>
      <c r="E127" s="43">
        <f>D127-C127</f>
        <v>0</v>
      </c>
      <c r="F127" s="42"/>
      <c r="G127" s="31"/>
      <c r="H127" s="31"/>
      <c r="I127" s="31"/>
      <c r="J127" s="11"/>
    </row>
    <row r="128" spans="1:10" ht="15.75" customHeight="1">
      <c r="A128" s="17" t="s">
        <v>107</v>
      </c>
      <c r="B128" s="97">
        <v>5</v>
      </c>
      <c r="C128" s="57">
        <v>0</v>
      </c>
      <c r="D128" s="42"/>
      <c r="E128" s="43"/>
      <c r="F128" s="42"/>
      <c r="G128" s="19"/>
      <c r="H128" s="19"/>
      <c r="I128" s="19"/>
      <c r="J128" s="12"/>
    </row>
    <row r="129" spans="1:10" ht="27">
      <c r="A129" s="17" t="s">
        <v>108</v>
      </c>
      <c r="B129" s="97">
        <v>6</v>
      </c>
      <c r="C129" s="57">
        <v>0</v>
      </c>
      <c r="D129" s="42"/>
      <c r="E129" s="43">
        <f>D129-C129</f>
        <v>0</v>
      </c>
      <c r="F129" s="42"/>
      <c r="G129" s="19"/>
      <c r="H129" s="19"/>
      <c r="I129" s="19"/>
      <c r="J129" s="12"/>
    </row>
    <row r="130" spans="1:9" ht="13.5" customHeight="1">
      <c r="A130" s="17" t="s">
        <v>109</v>
      </c>
      <c r="B130" s="97">
        <v>7</v>
      </c>
      <c r="C130" s="57" t="s">
        <v>13</v>
      </c>
      <c r="D130" s="42"/>
      <c r="E130" s="42"/>
      <c r="F130" s="42"/>
      <c r="G130" s="19" t="s">
        <v>13</v>
      </c>
      <c r="H130" s="19" t="s">
        <v>13</v>
      </c>
      <c r="I130" s="19" t="s">
        <v>13</v>
      </c>
    </row>
    <row r="131" spans="1:9" ht="13.5">
      <c r="A131" s="21" t="s">
        <v>110</v>
      </c>
      <c r="B131" s="97">
        <v>8</v>
      </c>
      <c r="C131" s="57">
        <v>0</v>
      </c>
      <c r="D131" s="42"/>
      <c r="E131" s="42"/>
      <c r="F131" s="42"/>
      <c r="G131" s="25"/>
      <c r="H131" s="25"/>
      <c r="I131" s="25"/>
    </row>
    <row r="132" ht="17.25" customHeight="1"/>
    <row r="133" spans="1:5" ht="12.75">
      <c r="A133" s="120"/>
      <c r="B133" s="120"/>
      <c r="C133" s="120"/>
      <c r="D133" s="120"/>
      <c r="E133" s="120"/>
    </row>
    <row r="134" spans="1:5" ht="12.75" hidden="1">
      <c r="A134" s="120"/>
      <c r="B134" s="120"/>
      <c r="C134" s="120"/>
      <c r="D134" s="120"/>
      <c r="E134" s="120"/>
    </row>
    <row r="135" spans="2:6" s="45" customFormat="1" ht="10.5" customHeight="1">
      <c r="B135" s="102"/>
      <c r="C135" s="73"/>
      <c r="E135" s="121"/>
      <c r="F135" s="121"/>
    </row>
    <row r="136" spans="2:6" s="45" customFormat="1" ht="15" hidden="1">
      <c r="B136" s="102"/>
      <c r="C136" s="73"/>
      <c r="E136" s="74"/>
      <c r="F136" s="74"/>
    </row>
    <row r="137" spans="2:6" s="45" customFormat="1" ht="15" customHeight="1">
      <c r="B137" s="102"/>
      <c r="C137" s="73"/>
      <c r="E137" s="121"/>
      <c r="F137" s="121"/>
    </row>
    <row r="138" spans="1:8" ht="12.75">
      <c r="A138" s="13"/>
      <c r="B138" s="103"/>
      <c r="C138" s="66"/>
      <c r="D138" s="13"/>
      <c r="E138" s="40"/>
      <c r="F138" s="40"/>
      <c r="G138" s="13"/>
      <c r="H138" s="13"/>
    </row>
    <row r="139" spans="1:8" ht="18.75" customHeight="1">
      <c r="A139" s="13"/>
      <c r="B139" s="103"/>
      <c r="C139" s="66"/>
      <c r="D139" s="13"/>
      <c r="E139" s="122"/>
      <c r="F139" s="122"/>
      <c r="G139" s="13"/>
      <c r="H139" s="13"/>
    </row>
    <row r="140" spans="1:8" ht="12.75">
      <c r="A140" s="13"/>
      <c r="B140" s="103"/>
      <c r="C140" s="66"/>
      <c r="D140" s="13"/>
      <c r="E140" s="13"/>
      <c r="F140" s="13"/>
      <c r="G140" s="13"/>
      <c r="H140" s="13"/>
    </row>
    <row r="142" ht="9.75" customHeight="1"/>
    <row r="179" ht="12.75">
      <c r="A179" s="14"/>
    </row>
  </sheetData>
  <sheetProtection selectLockedCells="1" selectUnlockedCells="1"/>
  <mergeCells count="44">
    <mergeCell ref="B2:D2"/>
    <mergeCell ref="E3:F3"/>
    <mergeCell ref="G3:I3"/>
    <mergeCell ref="C4:D4"/>
    <mergeCell ref="J5:K5"/>
    <mergeCell ref="A6:I6"/>
    <mergeCell ref="N13:N14"/>
    <mergeCell ref="B15:I15"/>
    <mergeCell ref="B30:I30"/>
    <mergeCell ref="A8:I8"/>
    <mergeCell ref="H9:I9"/>
    <mergeCell ref="A10:I10"/>
    <mergeCell ref="A11:A14"/>
    <mergeCell ref="B11:B14"/>
    <mergeCell ref="C11:C14"/>
    <mergeCell ref="D11:D14"/>
    <mergeCell ref="C95:C98"/>
    <mergeCell ref="D95:D98"/>
    <mergeCell ref="E95:E98"/>
    <mergeCell ref="K13:K14"/>
    <mergeCell ref="L13:L14"/>
    <mergeCell ref="M13:M14"/>
    <mergeCell ref="E11:E14"/>
    <mergeCell ref="F11:I14"/>
    <mergeCell ref="D120:D123"/>
    <mergeCell ref="E120:E123"/>
    <mergeCell ref="F120:I123"/>
    <mergeCell ref="A45:I45"/>
    <mergeCell ref="A53:I53"/>
    <mergeCell ref="A68:I68"/>
    <mergeCell ref="H93:I93"/>
    <mergeCell ref="A94:I94"/>
    <mergeCell ref="A95:A98"/>
    <mergeCell ref="B95:B98"/>
    <mergeCell ref="A133:E134"/>
    <mergeCell ref="E135:F135"/>
    <mergeCell ref="E137:F137"/>
    <mergeCell ref="E139:F139"/>
    <mergeCell ref="F95:I98"/>
    <mergeCell ref="H118:I118"/>
    <mergeCell ref="A119:I119"/>
    <mergeCell ref="A120:A123"/>
    <mergeCell ref="B120:B123"/>
    <mergeCell ref="C120:C123"/>
  </mergeCells>
  <printOptions/>
  <pageMargins left="0.3937007874015748" right="0" top="0.5905511811023623" bottom="0.5905511811023623" header="0.5118110236220472" footer="0.5118110236220472"/>
  <pageSetup firstPageNumber="1" useFirstPageNumber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КП Міськводоканал</cp:lastModifiedBy>
  <cp:lastPrinted>2023-04-28T13:11:15Z</cp:lastPrinted>
  <dcterms:modified xsi:type="dcterms:W3CDTF">2023-05-18T08:17:02Z</dcterms:modified>
  <cp:category/>
  <cp:version/>
  <cp:contentType/>
  <cp:contentStatus/>
</cp:coreProperties>
</file>