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2"/>
  </bookViews>
  <sheets>
    <sheet name="2020" sheetId="1" state="visible" r:id="rId2"/>
    <sheet name="2020 з 28.02" sheetId="2" state="visible" r:id="rId3"/>
    <sheet name="2020 з 31.03" sheetId="3" state="visible" r:id="rId4"/>
  </sheets>
  <definedNames>
    <definedName function="false" hidden="false" localSheetId="0" name="_xlnm.Print_Area" vbProcedure="false">'2020'!$A$1:$G$41</definedName>
    <definedName function="false" hidden="false" localSheetId="1" name="_xlnm.Print_Area" vbProcedure="false">'2020 з 28.02'!$A$1:$G$41</definedName>
    <definedName function="false" hidden="false" localSheetId="2" name="_xlnm.Print_Area" vbProcedure="false">'2020 з 31.03'!$A$1:$G$41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<sst xmlns="http://schemas.openxmlformats.org/spreadsheetml/2006/main" count="158" uniqueCount="48">
  <si>
    <t xml:space="preserve">Додаток № 2 до фінансового плану на 2020 р.</t>
  </si>
  <si>
    <t xml:space="preserve">Витрати  по ММКП "РБУ"</t>
  </si>
  <si>
    <t xml:space="preserve">Статті витрат</t>
  </si>
  <si>
    <t xml:space="preserve">Всього витрат 
операційної діяльності, тис.грн.</t>
  </si>
  <si>
    <t xml:space="preserve">2019 рік</t>
  </si>
  <si>
    <t xml:space="preserve">2020 рік</t>
  </si>
  <si>
    <t xml:space="preserve">Прямі витрати</t>
  </si>
  <si>
    <t xml:space="preserve">1.1.</t>
  </si>
  <si>
    <t xml:space="preserve">Прямі витрати на  оплату праці</t>
  </si>
  <si>
    <t xml:space="preserve">1.2.</t>
  </si>
  <si>
    <t xml:space="preserve">Відрахування на соціальні заходи</t>
  </si>
  <si>
    <t xml:space="preserve">1.3.</t>
  </si>
  <si>
    <t xml:space="preserve">Амортизація</t>
  </si>
  <si>
    <t xml:space="preserve">1.4.</t>
  </si>
  <si>
    <t xml:space="preserve">Матеріальні витрати</t>
  </si>
  <si>
    <t xml:space="preserve">Адміністративні витрати</t>
  </si>
  <si>
    <t xml:space="preserve">2.1.</t>
  </si>
  <si>
    <t xml:space="preserve">Оплата праці</t>
  </si>
  <si>
    <t xml:space="preserve">2.2.</t>
  </si>
  <si>
    <t xml:space="preserve">2.3.</t>
  </si>
  <si>
    <t xml:space="preserve">2.4.</t>
  </si>
  <si>
    <t xml:space="preserve">Відсотки банку</t>
  </si>
  <si>
    <t xml:space="preserve">2.5.</t>
  </si>
  <si>
    <t xml:space="preserve">Комунальні послуги</t>
  </si>
  <si>
    <t xml:space="preserve">2.6.</t>
  </si>
  <si>
    <t xml:space="preserve">Інші загальногосподарські витрати: </t>
  </si>
  <si>
    <t xml:space="preserve"> (канцтовари, заправка картріджа, оплата періодичних виданнь та інші )</t>
  </si>
  <si>
    <t xml:space="preserve">(витрати на автомобіль, витрати на відрядження, оплата зв"язку, тощо)</t>
  </si>
  <si>
    <t xml:space="preserve">2.7.</t>
  </si>
  <si>
    <t xml:space="preserve">Збір за спец.викор. підземних вод</t>
  </si>
  <si>
    <t xml:space="preserve">2.8.</t>
  </si>
  <si>
    <t xml:space="preserve">Екологічний податок</t>
  </si>
  <si>
    <t xml:space="preserve">2.9.</t>
  </si>
  <si>
    <t xml:space="preserve">Земельний податок</t>
  </si>
  <si>
    <t xml:space="preserve">3.</t>
  </si>
  <si>
    <t xml:space="preserve">Загальновиробничі витрати</t>
  </si>
  <si>
    <t xml:space="preserve">3.1.</t>
  </si>
  <si>
    <t xml:space="preserve">3.2.</t>
  </si>
  <si>
    <t xml:space="preserve">3.3.</t>
  </si>
  <si>
    <t xml:space="preserve">3.4.</t>
  </si>
  <si>
    <t xml:space="preserve">Ін. витрати (комун. послуги, 
витрати на автомобіль)</t>
  </si>
  <si>
    <t xml:space="preserve">Директор  ММКП "РБУ"</t>
  </si>
  <si>
    <t xml:space="preserve">Діус В.В.</t>
  </si>
  <si>
    <t xml:space="preserve">Головний бухгалтер</t>
  </si>
  <si>
    <t xml:space="preserve">Гонак Ю.І.</t>
  </si>
  <si>
    <t xml:space="preserve">Економіст</t>
  </si>
  <si>
    <t xml:space="preserve">Беца Г.І.</t>
  </si>
  <si>
    <t xml:space="preserve">(зміни)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</si>
</sst>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[$-422]DD/MMM"/>
  </numFmts>
  <fonts count="7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2"/>
      <color rgb="FF000000"/>
      <name val="Calibri"/>
      <family val="2"/>
      <charset val="204"/>
    </font>
    <font>
      <b val="true"/>
      <sz val="14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rgb="FFFFFFFF"/>
        <bgColor rgb="FFFFFFCC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0" fillId="2" borderId="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0" fillId="0" borderId="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3" borderId="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3" borderId="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0" fillId="3" borderId="6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3" borderId="5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0" fillId="2" borderId="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8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9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6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5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0" fillId="0" borderId="1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3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39"/>
  <sheetViews>
    <sheetView showFormulas="false" showGridLines="true" showRowColHeaders="true" showZeros="true" rightToLeft="false" tabSelected="false" showOutlineSymbols="true" defaultGridColor="true" view="normal" topLeftCell="A4" colorId="64" zoomScale="100" zoomScaleNormal="100" zoomScalePageLayoutView="100" workbookViewId="0">
      <selection pane="topLeft" activeCell="I30" activeCellId="0" sqref="I30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5.57"/>
    <col collapsed="false" customWidth="true" hidden="false" outlineLevel="0" max="6" min="6" style="0" width="19.71"/>
    <col collapsed="false" customWidth="true" hidden="false" outlineLevel="0" max="7" min="7" style="0" width="19.99"/>
  </cols>
  <sheetData>
    <row r="1" customFormat="false" ht="15.75" hidden="false" customHeight="false" outlineLevel="0" collapsed="false">
      <c r="E1" s="1" t="s">
        <v>0</v>
      </c>
      <c r="F1" s="1"/>
      <c r="G1" s="1"/>
    </row>
    <row r="3" customFormat="false" ht="18.75" hidden="false" customHeight="false" outlineLevel="0" collapsed="false">
      <c r="A3" s="2" t="s">
        <v>1</v>
      </c>
      <c r="B3" s="2"/>
      <c r="C3" s="2"/>
      <c r="D3" s="2"/>
      <c r="E3" s="2"/>
      <c r="F3" s="2"/>
      <c r="G3" s="2"/>
    </row>
    <row r="4" customFormat="false" ht="15.75" hidden="false" customHeight="false" outlineLevel="0" collapsed="false"/>
    <row r="5" customFormat="false" ht="47.25" hidden="false" customHeight="true" outlineLevel="0" collapsed="false">
      <c r="A5" s="3"/>
      <c r="B5" s="4" t="s">
        <v>2</v>
      </c>
      <c r="C5" s="4"/>
      <c r="D5" s="4"/>
      <c r="E5" s="4"/>
      <c r="F5" s="5" t="s">
        <v>3</v>
      </c>
      <c r="G5" s="5"/>
    </row>
    <row r="6" customFormat="false" ht="15.75" hidden="false" customHeight="false" outlineLevel="0" collapsed="false">
      <c r="A6" s="3"/>
      <c r="B6" s="4"/>
      <c r="C6" s="4"/>
      <c r="D6" s="4"/>
      <c r="E6" s="4"/>
      <c r="F6" s="5"/>
      <c r="G6" s="5"/>
    </row>
    <row r="7" customFormat="false" ht="15.75" hidden="false" customHeight="false" outlineLevel="0" collapsed="false">
      <c r="A7" s="3"/>
      <c r="B7" s="4"/>
      <c r="C7" s="4"/>
      <c r="D7" s="4"/>
      <c r="E7" s="4"/>
      <c r="F7" s="4" t="s">
        <v>4</v>
      </c>
      <c r="G7" s="4" t="s">
        <v>5</v>
      </c>
    </row>
    <row r="8" customFormat="false" ht="15" hidden="false" customHeight="false" outlineLevel="0" collapsed="false">
      <c r="A8" s="6" t="n">
        <v>1</v>
      </c>
      <c r="B8" s="7" t="s">
        <v>6</v>
      </c>
      <c r="C8" s="7"/>
      <c r="D8" s="7"/>
      <c r="E8" s="7"/>
      <c r="F8" s="8" t="n">
        <f aca="false">SUM(F9:F12)</f>
        <v>26350.7965</v>
      </c>
      <c r="G8" s="8" t="n">
        <f aca="false">SUM(G9:G12)</f>
        <v>59085.279</v>
      </c>
    </row>
    <row r="9" customFormat="false" ht="15" hidden="false" customHeight="false" outlineLevel="0" collapsed="false">
      <c r="A9" s="9" t="s">
        <v>7</v>
      </c>
      <c r="B9" s="10" t="s">
        <v>8</v>
      </c>
      <c r="C9" s="10"/>
      <c r="D9" s="10"/>
      <c r="E9" s="10"/>
      <c r="F9" s="11" t="n">
        <v>10965.1</v>
      </c>
      <c r="G9" s="12" t="n">
        <v>18930.6</v>
      </c>
    </row>
    <row r="10" customFormat="false" ht="15" hidden="false" customHeight="false" outlineLevel="0" collapsed="false">
      <c r="A10" s="9" t="s">
        <v>9</v>
      </c>
      <c r="B10" s="10" t="s">
        <v>10</v>
      </c>
      <c r="C10" s="10"/>
      <c r="D10" s="10"/>
      <c r="E10" s="10"/>
      <c r="F10" s="11" t="n">
        <f aca="false">F9*21.5%+0.1</f>
        <v>2357.5965</v>
      </c>
      <c r="G10" s="12" t="n">
        <f aca="false">G9*21.5%</f>
        <v>4070.079</v>
      </c>
    </row>
    <row r="11" customFormat="false" ht="15" hidden="false" customHeight="false" outlineLevel="0" collapsed="false">
      <c r="A11" s="9" t="s">
        <v>11</v>
      </c>
      <c r="B11" s="10" t="s">
        <v>12</v>
      </c>
      <c r="C11" s="10"/>
      <c r="D11" s="10"/>
      <c r="E11" s="10"/>
      <c r="F11" s="13" t="n">
        <v>691</v>
      </c>
      <c r="G11" s="14" t="n">
        <v>1504</v>
      </c>
    </row>
    <row r="12" customFormat="false" ht="15" hidden="false" customHeight="false" outlineLevel="0" collapsed="false">
      <c r="A12" s="9" t="s">
        <v>13</v>
      </c>
      <c r="B12" s="15" t="s">
        <v>14</v>
      </c>
      <c r="C12" s="15"/>
      <c r="D12" s="15"/>
      <c r="E12" s="15"/>
      <c r="F12" s="16" t="n">
        <v>12337.1</v>
      </c>
      <c r="G12" s="17" t="n">
        <v>34580.6</v>
      </c>
    </row>
    <row r="13" customFormat="false" ht="15" hidden="false" customHeight="false" outlineLevel="0" collapsed="false">
      <c r="A13" s="18" t="n">
        <v>2</v>
      </c>
      <c r="B13" s="19" t="s">
        <v>15</v>
      </c>
      <c r="C13" s="19"/>
      <c r="D13" s="19"/>
      <c r="E13" s="19"/>
      <c r="F13" s="20" t="n">
        <f aca="false">SUM(F14:F19,F22:F24)</f>
        <v>3342.011</v>
      </c>
      <c r="G13" s="20" t="n">
        <f aca="false">SUM(G14:G19,G22:G24)</f>
        <v>6734.325</v>
      </c>
    </row>
    <row r="14" customFormat="false" ht="15" hidden="false" customHeight="false" outlineLevel="0" collapsed="false">
      <c r="A14" s="21" t="s">
        <v>16</v>
      </c>
      <c r="B14" s="10" t="s">
        <v>17</v>
      </c>
      <c r="C14" s="10"/>
      <c r="D14" s="10"/>
      <c r="E14" s="10"/>
      <c r="F14" s="11" t="n">
        <v>1535.4</v>
      </c>
      <c r="G14" s="12" t="n">
        <v>4395</v>
      </c>
    </row>
    <row r="15" customFormat="false" ht="15" hidden="false" customHeight="false" outlineLevel="0" collapsed="false">
      <c r="A15" s="21" t="s">
        <v>18</v>
      </c>
      <c r="B15" s="10" t="s">
        <v>10</v>
      </c>
      <c r="C15" s="10"/>
      <c r="D15" s="10"/>
      <c r="E15" s="10"/>
      <c r="F15" s="11" t="n">
        <f aca="false">F14*21.5%</f>
        <v>330.111</v>
      </c>
      <c r="G15" s="12" t="n">
        <f aca="false">G14*21.5%</f>
        <v>944.925</v>
      </c>
    </row>
    <row r="16" customFormat="false" ht="15" hidden="false" customHeight="false" outlineLevel="0" collapsed="false">
      <c r="A16" s="21" t="s">
        <v>19</v>
      </c>
      <c r="B16" s="10" t="s">
        <v>12</v>
      </c>
      <c r="C16" s="10"/>
      <c r="D16" s="10"/>
      <c r="E16" s="10"/>
      <c r="F16" s="11" t="n">
        <v>55.4</v>
      </c>
      <c r="G16" s="12" t="n">
        <v>104</v>
      </c>
    </row>
    <row r="17" customFormat="false" ht="15" hidden="false" customHeight="false" outlineLevel="0" collapsed="false">
      <c r="A17" s="21" t="s">
        <v>20</v>
      </c>
      <c r="B17" s="10" t="s">
        <v>21</v>
      </c>
      <c r="C17" s="10"/>
      <c r="D17" s="10"/>
      <c r="E17" s="10"/>
      <c r="F17" s="11" t="n">
        <v>101.1</v>
      </c>
      <c r="G17" s="12" t="n">
        <v>112</v>
      </c>
    </row>
    <row r="18" customFormat="false" ht="15" hidden="false" customHeight="false" outlineLevel="0" collapsed="false">
      <c r="A18" s="21" t="s">
        <v>22</v>
      </c>
      <c r="B18" s="10" t="s">
        <v>23</v>
      </c>
      <c r="C18" s="10"/>
      <c r="D18" s="10"/>
      <c r="E18" s="10"/>
      <c r="F18" s="13" t="n">
        <v>420</v>
      </c>
      <c r="G18" s="14" t="n">
        <v>430</v>
      </c>
    </row>
    <row r="19" customFormat="false" ht="15" hidden="false" customHeight="false" outlineLevel="0" collapsed="false">
      <c r="A19" s="21" t="s">
        <v>24</v>
      </c>
      <c r="B19" s="22" t="s">
        <v>25</v>
      </c>
      <c r="C19" s="23"/>
      <c r="D19" s="23"/>
      <c r="E19" s="24"/>
      <c r="F19" s="11" t="n">
        <f aca="false">F20+F21</f>
        <v>898</v>
      </c>
      <c r="G19" s="12" t="n">
        <f aca="false">G20+G21</f>
        <v>748.4</v>
      </c>
    </row>
    <row r="20" customFormat="false" ht="30" hidden="false" customHeight="true" outlineLevel="0" collapsed="false">
      <c r="A20" s="21"/>
      <c r="B20" s="25" t="s">
        <v>26</v>
      </c>
      <c r="C20" s="25"/>
      <c r="D20" s="25"/>
      <c r="E20" s="25"/>
      <c r="F20" s="11" t="n">
        <v>350</v>
      </c>
      <c r="G20" s="12" t="n">
        <v>383.4</v>
      </c>
    </row>
    <row r="21" customFormat="false" ht="34.5" hidden="false" customHeight="true" outlineLevel="0" collapsed="false">
      <c r="A21" s="21"/>
      <c r="B21" s="25" t="s">
        <v>27</v>
      </c>
      <c r="C21" s="25"/>
      <c r="D21" s="25"/>
      <c r="E21" s="25"/>
      <c r="F21" s="11" t="n">
        <v>548</v>
      </c>
      <c r="G21" s="12" t="n">
        <v>365</v>
      </c>
    </row>
    <row r="22" customFormat="false" ht="15" hidden="false" customHeight="false" outlineLevel="0" collapsed="false">
      <c r="A22" s="21" t="s">
        <v>28</v>
      </c>
      <c r="B22" s="10" t="s">
        <v>29</v>
      </c>
      <c r="C22" s="10"/>
      <c r="D22" s="10"/>
      <c r="E22" s="10"/>
      <c r="F22" s="11" t="n">
        <v>1</v>
      </c>
      <c r="G22" s="12"/>
    </row>
    <row r="23" customFormat="false" ht="15" hidden="false" customHeight="false" outlineLevel="0" collapsed="false">
      <c r="A23" s="21" t="s">
        <v>30</v>
      </c>
      <c r="B23" s="10" t="s">
        <v>31</v>
      </c>
      <c r="C23" s="10"/>
      <c r="D23" s="10"/>
      <c r="E23" s="10"/>
      <c r="F23" s="11" t="n">
        <v>1</v>
      </c>
      <c r="G23" s="12"/>
    </row>
    <row r="24" customFormat="false" ht="15" hidden="false" customHeight="false" outlineLevel="0" collapsed="false">
      <c r="A24" s="21" t="s">
        <v>32</v>
      </c>
      <c r="B24" s="10" t="s">
        <v>33</v>
      </c>
      <c r="C24" s="10"/>
      <c r="D24" s="10"/>
      <c r="E24" s="10"/>
      <c r="F24" s="11" t="n">
        <v>0</v>
      </c>
      <c r="G24" s="12"/>
    </row>
    <row r="25" customFormat="false" ht="15" hidden="false" customHeight="false" outlineLevel="0" collapsed="false">
      <c r="A25" s="18" t="s">
        <v>34</v>
      </c>
      <c r="B25" s="19" t="s">
        <v>35</v>
      </c>
      <c r="C25" s="19"/>
      <c r="D25" s="19"/>
      <c r="E25" s="19"/>
      <c r="F25" s="20" t="n">
        <f aca="false">SUM(F26:F29)</f>
        <v>2902.648</v>
      </c>
      <c r="G25" s="20" t="n">
        <f aca="false">SUM(G26:G29)</f>
        <v>4739.045</v>
      </c>
    </row>
    <row r="26" customFormat="false" ht="15" hidden="false" customHeight="false" outlineLevel="0" collapsed="false">
      <c r="A26" s="21" t="s">
        <v>36</v>
      </c>
      <c r="B26" s="10" t="s">
        <v>17</v>
      </c>
      <c r="C26" s="10"/>
      <c r="D26" s="10"/>
      <c r="E26" s="10"/>
      <c r="F26" s="11" t="n">
        <v>1507.2</v>
      </c>
      <c r="G26" s="12" t="n">
        <v>3703</v>
      </c>
    </row>
    <row r="27" customFormat="false" ht="15" hidden="false" customHeight="false" outlineLevel="0" collapsed="false">
      <c r="A27" s="21" t="s">
        <v>37</v>
      </c>
      <c r="B27" s="10" t="s">
        <v>10</v>
      </c>
      <c r="C27" s="10"/>
      <c r="D27" s="10"/>
      <c r="E27" s="10"/>
      <c r="F27" s="11" t="n">
        <f aca="false">F26*21.5%</f>
        <v>324.048</v>
      </c>
      <c r="G27" s="12" t="n">
        <f aca="false">G26*21.5%-1.1</f>
        <v>795.045</v>
      </c>
    </row>
    <row r="28" customFormat="false" ht="15.75" hidden="false" customHeight="false" outlineLevel="0" collapsed="false">
      <c r="A28" s="26" t="s">
        <v>38</v>
      </c>
      <c r="B28" s="15" t="s">
        <v>12</v>
      </c>
      <c r="C28" s="15"/>
      <c r="D28" s="15"/>
      <c r="E28" s="15"/>
      <c r="F28" s="27" t="n">
        <v>603.6</v>
      </c>
      <c r="G28" s="28" t="n">
        <v>92</v>
      </c>
    </row>
    <row r="29" customFormat="false" ht="33" hidden="false" customHeight="true" outlineLevel="0" collapsed="false">
      <c r="A29" s="4" t="s">
        <v>39</v>
      </c>
      <c r="B29" s="29" t="s">
        <v>40</v>
      </c>
      <c r="C29" s="29"/>
      <c r="D29" s="29"/>
      <c r="E29" s="29"/>
      <c r="F29" s="30" t="n">
        <v>467.8</v>
      </c>
      <c r="G29" s="31" t="n">
        <v>149</v>
      </c>
    </row>
    <row r="32" customFormat="false" ht="15" hidden="false" customHeight="false" outlineLevel="0" collapsed="false">
      <c r="B32" s="32" t="s">
        <v>41</v>
      </c>
      <c r="G32" s="32" t="s">
        <v>42</v>
      </c>
    </row>
    <row r="33" customFormat="false" ht="15" hidden="false" customHeight="false" outlineLevel="0" collapsed="false">
      <c r="G33" s="32"/>
    </row>
    <row r="34" customFormat="false" ht="15" hidden="false" customHeight="false" outlineLevel="0" collapsed="false">
      <c r="B34" s="32" t="s">
        <v>43</v>
      </c>
      <c r="C34" s="32"/>
      <c r="D34" s="32"/>
      <c r="E34" s="32"/>
      <c r="G34" s="32" t="s">
        <v>44</v>
      </c>
    </row>
    <row r="35" customFormat="false" ht="15" hidden="false" customHeight="false" outlineLevel="0" collapsed="false">
      <c r="B35" s="32"/>
      <c r="C35" s="32"/>
      <c r="D35" s="32"/>
      <c r="E35" s="32"/>
      <c r="G35" s="32"/>
    </row>
    <row r="36" customFormat="false" ht="15" hidden="false" customHeight="false" outlineLevel="0" collapsed="false">
      <c r="B36" s="32" t="s">
        <v>45</v>
      </c>
      <c r="C36" s="32"/>
      <c r="D36" s="32"/>
      <c r="E36" s="32"/>
      <c r="G36" s="32" t="s">
        <v>46</v>
      </c>
    </row>
    <row r="37" customFormat="false" ht="15" hidden="false" customHeight="false" outlineLevel="0" collapsed="false">
      <c r="B37" s="32"/>
      <c r="C37" s="32"/>
      <c r="D37" s="32"/>
      <c r="E37" s="32"/>
      <c r="F37" s="32"/>
      <c r="G37" s="32"/>
    </row>
    <row r="38" customFormat="false" ht="15" hidden="false" customHeight="false" outlineLevel="0" collapsed="false">
      <c r="B38" s="32"/>
      <c r="C38" s="32"/>
      <c r="D38" s="32"/>
      <c r="E38" s="32"/>
      <c r="G38" s="32"/>
    </row>
    <row r="39" customFormat="false" ht="15" hidden="false" customHeight="false" outlineLevel="0" collapsed="false">
      <c r="B39" s="33"/>
      <c r="C39" s="33"/>
      <c r="D39" s="33"/>
      <c r="E39" s="33"/>
      <c r="G39" s="33"/>
    </row>
  </sheetData>
  <mergeCells count="26">
    <mergeCell ref="A3:G3"/>
    <mergeCell ref="A5:A7"/>
    <mergeCell ref="B5:E7"/>
    <mergeCell ref="F5:G6"/>
    <mergeCell ref="B8:E8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A19:A21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</mergeCells>
  <printOptions headings="false" gridLines="false" gridLinesSet="true" horizontalCentered="false" verticalCentered="false"/>
  <pageMargins left="0.936111111111111" right="0.708333333333333" top="0.747916666666667" bottom="0.747916666666667" header="0.511805555555555" footer="0.511805555555555"/>
  <pageSetup paperSize="9" scale="101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3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7" activeCellId="0" sqref="J7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5.57"/>
    <col collapsed="false" customWidth="true" hidden="false" outlineLevel="0" max="6" min="6" style="0" width="19.71"/>
    <col collapsed="false" customWidth="true" hidden="false" outlineLevel="0" max="7" min="7" style="0" width="19.99"/>
  </cols>
  <sheetData>
    <row r="1" customFormat="false" ht="15.75" hidden="false" customHeight="false" outlineLevel="0" collapsed="false">
      <c r="E1" s="1" t="s">
        <v>0</v>
      </c>
      <c r="F1" s="1"/>
      <c r="G1" s="1"/>
    </row>
    <row r="3" customFormat="false" ht="18.75" hidden="false" customHeight="false" outlineLevel="0" collapsed="false">
      <c r="A3" s="2" t="s">
        <v>1</v>
      </c>
      <c r="B3" s="2"/>
      <c r="C3" s="2"/>
      <c r="D3" s="2"/>
      <c r="E3" s="2"/>
      <c r="F3" s="2"/>
      <c r="G3" s="2"/>
    </row>
    <row r="4" customFormat="false" ht="15.75" hidden="false" customHeight="false" outlineLevel="0" collapsed="false">
      <c r="D4" s="34" t="s">
        <v>47</v>
      </c>
      <c r="E4" s="34"/>
      <c r="F4" s="34"/>
    </row>
    <row r="5" customFormat="false" ht="47.25" hidden="false" customHeight="true" outlineLevel="0" collapsed="false">
      <c r="A5" s="3"/>
      <c r="B5" s="4" t="s">
        <v>2</v>
      </c>
      <c r="C5" s="4"/>
      <c r="D5" s="4"/>
      <c r="E5" s="4"/>
      <c r="F5" s="5" t="s">
        <v>3</v>
      </c>
      <c r="G5" s="5"/>
    </row>
    <row r="6" customFormat="false" ht="15.75" hidden="false" customHeight="false" outlineLevel="0" collapsed="false">
      <c r="A6" s="3"/>
      <c r="B6" s="4"/>
      <c r="C6" s="4"/>
      <c r="D6" s="4"/>
      <c r="E6" s="4"/>
      <c r="F6" s="5"/>
      <c r="G6" s="5"/>
    </row>
    <row r="7" customFormat="false" ht="15.75" hidden="false" customHeight="false" outlineLevel="0" collapsed="false">
      <c r="A7" s="3"/>
      <c r="B7" s="4"/>
      <c r="C7" s="4"/>
      <c r="D7" s="4"/>
      <c r="E7" s="4"/>
      <c r="F7" s="4" t="s">
        <v>4</v>
      </c>
      <c r="G7" s="4" t="s">
        <v>5</v>
      </c>
    </row>
    <row r="8" customFormat="false" ht="15" hidden="false" customHeight="false" outlineLevel="0" collapsed="false">
      <c r="A8" s="6" t="n">
        <v>1</v>
      </c>
      <c r="B8" s="7" t="s">
        <v>6</v>
      </c>
      <c r="C8" s="7"/>
      <c r="D8" s="7"/>
      <c r="E8" s="7"/>
      <c r="F8" s="8" t="n">
        <f aca="false">SUM(F9:F12)</f>
        <v>26350.7965</v>
      </c>
      <c r="G8" s="8" t="n">
        <f aca="false">SUM(G9:G12)</f>
        <v>59085.379</v>
      </c>
    </row>
    <row r="9" customFormat="false" ht="15" hidden="false" customHeight="false" outlineLevel="0" collapsed="false">
      <c r="A9" s="9" t="s">
        <v>7</v>
      </c>
      <c r="B9" s="10" t="s">
        <v>8</v>
      </c>
      <c r="C9" s="10"/>
      <c r="D9" s="10"/>
      <c r="E9" s="10"/>
      <c r="F9" s="11" t="n">
        <v>10965.1</v>
      </c>
      <c r="G9" s="12" t="n">
        <v>18930.6</v>
      </c>
    </row>
    <row r="10" customFormat="false" ht="15" hidden="false" customHeight="false" outlineLevel="0" collapsed="false">
      <c r="A10" s="9" t="s">
        <v>9</v>
      </c>
      <c r="B10" s="10" t="s">
        <v>10</v>
      </c>
      <c r="C10" s="10"/>
      <c r="D10" s="10"/>
      <c r="E10" s="10"/>
      <c r="F10" s="11" t="n">
        <f aca="false">F9*21.5%+0.1</f>
        <v>2357.5965</v>
      </c>
      <c r="G10" s="12" t="n">
        <f aca="false">G9*21.5%</f>
        <v>4070.079</v>
      </c>
    </row>
    <row r="11" customFormat="false" ht="15" hidden="false" customHeight="false" outlineLevel="0" collapsed="false">
      <c r="A11" s="9" t="s">
        <v>11</v>
      </c>
      <c r="B11" s="10" t="s">
        <v>12</v>
      </c>
      <c r="C11" s="10"/>
      <c r="D11" s="10"/>
      <c r="E11" s="10"/>
      <c r="F11" s="13" t="n">
        <v>691</v>
      </c>
      <c r="G11" s="14" t="n">
        <v>1504</v>
      </c>
    </row>
    <row r="12" customFormat="false" ht="15" hidden="false" customHeight="false" outlineLevel="0" collapsed="false">
      <c r="A12" s="9" t="s">
        <v>13</v>
      </c>
      <c r="B12" s="15" t="s">
        <v>14</v>
      </c>
      <c r="C12" s="15"/>
      <c r="D12" s="15"/>
      <c r="E12" s="15"/>
      <c r="F12" s="16" t="n">
        <v>12337.1</v>
      </c>
      <c r="G12" s="17" t="n">
        <v>34580.7</v>
      </c>
    </row>
    <row r="13" customFormat="false" ht="15" hidden="false" customHeight="false" outlineLevel="0" collapsed="false">
      <c r="A13" s="18" t="n">
        <v>2</v>
      </c>
      <c r="B13" s="19" t="s">
        <v>15</v>
      </c>
      <c r="C13" s="19"/>
      <c r="D13" s="19"/>
      <c r="E13" s="19"/>
      <c r="F13" s="20" t="n">
        <f aca="false">SUM(F14:F19,F22:F24)</f>
        <v>3342.011</v>
      </c>
      <c r="G13" s="20" t="n">
        <f aca="false">SUM(G14:G19,G22:G24)</f>
        <v>6817.625</v>
      </c>
    </row>
    <row r="14" customFormat="false" ht="15" hidden="false" customHeight="false" outlineLevel="0" collapsed="false">
      <c r="A14" s="21" t="s">
        <v>16</v>
      </c>
      <c r="B14" s="10" t="s">
        <v>17</v>
      </c>
      <c r="C14" s="10"/>
      <c r="D14" s="10"/>
      <c r="E14" s="10"/>
      <c r="F14" s="11" t="n">
        <v>1535.4</v>
      </c>
      <c r="G14" s="12" t="n">
        <v>4395</v>
      </c>
    </row>
    <row r="15" customFormat="false" ht="15" hidden="false" customHeight="false" outlineLevel="0" collapsed="false">
      <c r="A15" s="21" t="s">
        <v>18</v>
      </c>
      <c r="B15" s="10" t="s">
        <v>10</v>
      </c>
      <c r="C15" s="10"/>
      <c r="D15" s="10"/>
      <c r="E15" s="10"/>
      <c r="F15" s="11" t="n">
        <f aca="false">F14*21.5%</f>
        <v>330.111</v>
      </c>
      <c r="G15" s="12" t="n">
        <f aca="false">G14*21.5%</f>
        <v>944.925</v>
      </c>
    </row>
    <row r="16" customFormat="false" ht="15" hidden="false" customHeight="false" outlineLevel="0" collapsed="false">
      <c r="A16" s="21" t="s">
        <v>19</v>
      </c>
      <c r="B16" s="10" t="s">
        <v>12</v>
      </c>
      <c r="C16" s="10"/>
      <c r="D16" s="10"/>
      <c r="E16" s="10"/>
      <c r="F16" s="11" t="n">
        <v>55.4</v>
      </c>
      <c r="G16" s="12" t="n">
        <v>104</v>
      </c>
    </row>
    <row r="17" customFormat="false" ht="15" hidden="false" customHeight="false" outlineLevel="0" collapsed="false">
      <c r="A17" s="21" t="s">
        <v>20</v>
      </c>
      <c r="B17" s="10" t="s">
        <v>21</v>
      </c>
      <c r="C17" s="10"/>
      <c r="D17" s="10"/>
      <c r="E17" s="10"/>
      <c r="F17" s="11" t="n">
        <v>101.1</v>
      </c>
      <c r="G17" s="12" t="n">
        <v>112</v>
      </c>
    </row>
    <row r="18" customFormat="false" ht="15" hidden="false" customHeight="false" outlineLevel="0" collapsed="false">
      <c r="A18" s="21" t="s">
        <v>22</v>
      </c>
      <c r="B18" s="10" t="s">
        <v>23</v>
      </c>
      <c r="C18" s="10"/>
      <c r="D18" s="10"/>
      <c r="E18" s="10"/>
      <c r="F18" s="13" t="n">
        <v>420</v>
      </c>
      <c r="G18" s="14" t="n">
        <v>430</v>
      </c>
    </row>
    <row r="19" customFormat="false" ht="15" hidden="false" customHeight="false" outlineLevel="0" collapsed="false">
      <c r="A19" s="21" t="s">
        <v>24</v>
      </c>
      <c r="B19" s="22" t="s">
        <v>25</v>
      </c>
      <c r="C19" s="23"/>
      <c r="D19" s="23"/>
      <c r="E19" s="24"/>
      <c r="F19" s="11" t="n">
        <f aca="false">F20+F21</f>
        <v>898</v>
      </c>
      <c r="G19" s="12" t="n">
        <f aca="false">G20+G21</f>
        <v>831.7</v>
      </c>
    </row>
    <row r="20" customFormat="false" ht="30" hidden="false" customHeight="true" outlineLevel="0" collapsed="false">
      <c r="A20" s="21"/>
      <c r="B20" s="25" t="s">
        <v>26</v>
      </c>
      <c r="C20" s="25"/>
      <c r="D20" s="25"/>
      <c r="E20" s="25"/>
      <c r="F20" s="11" t="n">
        <v>350</v>
      </c>
      <c r="G20" s="12" t="n">
        <f aca="false">383.4+83.3</f>
        <v>466.7</v>
      </c>
    </row>
    <row r="21" customFormat="false" ht="34.5" hidden="false" customHeight="true" outlineLevel="0" collapsed="false">
      <c r="A21" s="21"/>
      <c r="B21" s="25" t="s">
        <v>27</v>
      </c>
      <c r="C21" s="25"/>
      <c r="D21" s="25"/>
      <c r="E21" s="25"/>
      <c r="F21" s="11" t="n">
        <v>548</v>
      </c>
      <c r="G21" s="12" t="n">
        <v>365</v>
      </c>
    </row>
    <row r="22" customFormat="false" ht="15" hidden="false" customHeight="false" outlineLevel="0" collapsed="false">
      <c r="A22" s="21" t="s">
        <v>28</v>
      </c>
      <c r="B22" s="10" t="s">
        <v>29</v>
      </c>
      <c r="C22" s="10"/>
      <c r="D22" s="10"/>
      <c r="E22" s="10"/>
      <c r="F22" s="11" t="n">
        <v>1</v>
      </c>
      <c r="G22" s="12"/>
    </row>
    <row r="23" customFormat="false" ht="15" hidden="false" customHeight="false" outlineLevel="0" collapsed="false">
      <c r="A23" s="21" t="s">
        <v>30</v>
      </c>
      <c r="B23" s="10" t="s">
        <v>31</v>
      </c>
      <c r="C23" s="10"/>
      <c r="D23" s="10"/>
      <c r="E23" s="10"/>
      <c r="F23" s="11" t="n">
        <v>1</v>
      </c>
      <c r="G23" s="12"/>
    </row>
    <row r="24" customFormat="false" ht="15" hidden="false" customHeight="false" outlineLevel="0" collapsed="false">
      <c r="A24" s="21" t="s">
        <v>32</v>
      </c>
      <c r="B24" s="10" t="s">
        <v>33</v>
      </c>
      <c r="C24" s="10"/>
      <c r="D24" s="10"/>
      <c r="E24" s="10"/>
      <c r="F24" s="11" t="n">
        <v>0</v>
      </c>
      <c r="G24" s="12"/>
    </row>
    <row r="25" customFormat="false" ht="15" hidden="false" customHeight="false" outlineLevel="0" collapsed="false">
      <c r="A25" s="18" t="s">
        <v>34</v>
      </c>
      <c r="B25" s="19" t="s">
        <v>35</v>
      </c>
      <c r="C25" s="19"/>
      <c r="D25" s="19"/>
      <c r="E25" s="19"/>
      <c r="F25" s="20" t="n">
        <f aca="false">SUM(F26:F29)</f>
        <v>2902.648</v>
      </c>
      <c r="G25" s="20" t="n">
        <f aca="false">SUM(G26:G29)</f>
        <v>4739.045</v>
      </c>
    </row>
    <row r="26" customFormat="false" ht="15" hidden="false" customHeight="false" outlineLevel="0" collapsed="false">
      <c r="A26" s="21" t="s">
        <v>36</v>
      </c>
      <c r="B26" s="10" t="s">
        <v>17</v>
      </c>
      <c r="C26" s="10"/>
      <c r="D26" s="10"/>
      <c r="E26" s="10"/>
      <c r="F26" s="11" t="n">
        <v>1507.2</v>
      </c>
      <c r="G26" s="12" t="n">
        <v>3703</v>
      </c>
    </row>
    <row r="27" customFormat="false" ht="15" hidden="false" customHeight="false" outlineLevel="0" collapsed="false">
      <c r="A27" s="21" t="s">
        <v>37</v>
      </c>
      <c r="B27" s="10" t="s">
        <v>10</v>
      </c>
      <c r="C27" s="10"/>
      <c r="D27" s="10"/>
      <c r="E27" s="10"/>
      <c r="F27" s="11" t="n">
        <f aca="false">F26*21.5%</f>
        <v>324.048</v>
      </c>
      <c r="G27" s="12" t="n">
        <f aca="false">G26*21.5%-1.1</f>
        <v>795.045</v>
      </c>
    </row>
    <row r="28" customFormat="false" ht="15.75" hidden="false" customHeight="false" outlineLevel="0" collapsed="false">
      <c r="A28" s="26" t="s">
        <v>38</v>
      </c>
      <c r="B28" s="15" t="s">
        <v>12</v>
      </c>
      <c r="C28" s="15"/>
      <c r="D28" s="15"/>
      <c r="E28" s="15"/>
      <c r="F28" s="27" t="n">
        <v>603.6</v>
      </c>
      <c r="G28" s="28" t="n">
        <v>92</v>
      </c>
    </row>
    <row r="29" customFormat="false" ht="33" hidden="false" customHeight="true" outlineLevel="0" collapsed="false">
      <c r="A29" s="4" t="s">
        <v>39</v>
      </c>
      <c r="B29" s="29" t="s">
        <v>40</v>
      </c>
      <c r="C29" s="29"/>
      <c r="D29" s="29"/>
      <c r="E29" s="29"/>
      <c r="F29" s="30" t="n">
        <v>467.8</v>
      </c>
      <c r="G29" s="31" t="n">
        <v>149</v>
      </c>
    </row>
    <row r="32" customFormat="false" ht="15" hidden="false" customHeight="false" outlineLevel="0" collapsed="false">
      <c r="B32" s="32" t="s">
        <v>41</v>
      </c>
      <c r="G32" s="32" t="s">
        <v>42</v>
      </c>
    </row>
    <row r="33" customFormat="false" ht="15" hidden="false" customHeight="false" outlineLevel="0" collapsed="false">
      <c r="G33" s="32"/>
    </row>
    <row r="34" customFormat="false" ht="15" hidden="false" customHeight="false" outlineLevel="0" collapsed="false">
      <c r="B34" s="32" t="s">
        <v>43</v>
      </c>
      <c r="C34" s="32"/>
      <c r="D34" s="32"/>
      <c r="E34" s="32"/>
      <c r="G34" s="32" t="s">
        <v>44</v>
      </c>
    </row>
    <row r="35" customFormat="false" ht="15" hidden="false" customHeight="false" outlineLevel="0" collapsed="false">
      <c r="B35" s="32"/>
      <c r="C35" s="32"/>
      <c r="D35" s="32"/>
      <c r="E35" s="32"/>
      <c r="G35" s="32"/>
    </row>
    <row r="36" customFormat="false" ht="15" hidden="false" customHeight="false" outlineLevel="0" collapsed="false">
      <c r="B36" s="32" t="s">
        <v>45</v>
      </c>
      <c r="C36" s="32"/>
      <c r="D36" s="32"/>
      <c r="E36" s="32"/>
      <c r="G36" s="32" t="s">
        <v>46</v>
      </c>
    </row>
    <row r="37" customFormat="false" ht="15" hidden="false" customHeight="false" outlineLevel="0" collapsed="false">
      <c r="B37" s="32"/>
      <c r="C37" s="32"/>
      <c r="D37" s="32"/>
      <c r="E37" s="32"/>
      <c r="F37" s="32"/>
      <c r="G37" s="32"/>
    </row>
    <row r="38" customFormat="false" ht="15" hidden="false" customHeight="false" outlineLevel="0" collapsed="false">
      <c r="B38" s="32"/>
      <c r="C38" s="32"/>
      <c r="D38" s="32"/>
      <c r="E38" s="32"/>
      <c r="G38" s="32"/>
    </row>
    <row r="39" customFormat="false" ht="15" hidden="false" customHeight="false" outlineLevel="0" collapsed="false">
      <c r="B39" s="33"/>
      <c r="C39" s="33"/>
      <c r="D39" s="33"/>
      <c r="E39" s="33"/>
      <c r="G39" s="33"/>
    </row>
  </sheetData>
  <mergeCells count="27">
    <mergeCell ref="A3:G3"/>
    <mergeCell ref="D4:F4"/>
    <mergeCell ref="A5:A7"/>
    <mergeCell ref="B5:E7"/>
    <mergeCell ref="F5:G6"/>
    <mergeCell ref="B8:E8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A19:A21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</mergeCells>
  <printOptions headings="false" gridLines="false" gridLinesSet="true" horizontalCentered="false" verticalCentered="false"/>
  <pageMargins left="0.936111111111111" right="0.708333333333333" top="0.747916666666667" bottom="0.747916666666667" header="0.511805555555555" footer="0.511805555555555"/>
  <pageSetup paperSize="9" scale="101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3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18" activeCellId="0" sqref="G18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5.57"/>
    <col collapsed="false" customWidth="true" hidden="false" outlineLevel="0" max="6" min="6" style="0" width="19.71"/>
    <col collapsed="false" customWidth="true" hidden="false" outlineLevel="0" max="7" min="7" style="0" width="19.99"/>
  </cols>
  <sheetData>
    <row r="1" customFormat="false" ht="15.75" hidden="false" customHeight="false" outlineLevel="0" collapsed="false">
      <c r="E1" s="1" t="s">
        <v>0</v>
      </c>
      <c r="F1" s="1"/>
      <c r="G1" s="1"/>
    </row>
    <row r="3" customFormat="false" ht="18.75" hidden="false" customHeight="false" outlineLevel="0" collapsed="false">
      <c r="A3" s="2" t="s">
        <v>1</v>
      </c>
      <c r="B3" s="2"/>
      <c r="C3" s="2"/>
      <c r="D3" s="2"/>
      <c r="E3" s="2"/>
      <c r="F3" s="2"/>
      <c r="G3" s="2"/>
    </row>
    <row r="4" customFormat="false" ht="15.75" hidden="false" customHeight="false" outlineLevel="0" collapsed="false">
      <c r="D4" s="34" t="s">
        <v>47</v>
      </c>
      <c r="E4" s="34"/>
      <c r="F4" s="34"/>
    </row>
    <row r="5" customFormat="false" ht="47.25" hidden="false" customHeight="true" outlineLevel="0" collapsed="false">
      <c r="A5" s="3"/>
      <c r="B5" s="4" t="s">
        <v>2</v>
      </c>
      <c r="C5" s="4"/>
      <c r="D5" s="4"/>
      <c r="E5" s="4"/>
      <c r="F5" s="5" t="s">
        <v>3</v>
      </c>
      <c r="G5" s="5"/>
    </row>
    <row r="6" customFormat="false" ht="15.75" hidden="false" customHeight="false" outlineLevel="0" collapsed="false">
      <c r="A6" s="3"/>
      <c r="B6" s="4"/>
      <c r="C6" s="4"/>
      <c r="D6" s="4"/>
      <c r="E6" s="4"/>
      <c r="F6" s="5"/>
      <c r="G6" s="5"/>
    </row>
    <row r="7" customFormat="false" ht="15.75" hidden="false" customHeight="false" outlineLevel="0" collapsed="false">
      <c r="A7" s="3"/>
      <c r="B7" s="4"/>
      <c r="C7" s="4"/>
      <c r="D7" s="4"/>
      <c r="E7" s="4"/>
      <c r="F7" s="4" t="s">
        <v>4</v>
      </c>
      <c r="G7" s="4" t="s">
        <v>5</v>
      </c>
    </row>
    <row r="8" customFormat="false" ht="15" hidden="false" customHeight="false" outlineLevel="0" collapsed="false">
      <c r="A8" s="6" t="n">
        <v>1</v>
      </c>
      <c r="B8" s="7" t="s">
        <v>6</v>
      </c>
      <c r="C8" s="7"/>
      <c r="D8" s="7"/>
      <c r="E8" s="7"/>
      <c r="F8" s="8" t="n">
        <f aca="false">SUM(F9:F12)</f>
        <v>26350.7965</v>
      </c>
      <c r="G8" s="8" t="n">
        <f aca="false">SUM(G9:G12)</f>
        <v>59985.379</v>
      </c>
    </row>
    <row r="9" customFormat="false" ht="15" hidden="false" customHeight="false" outlineLevel="0" collapsed="false">
      <c r="A9" s="9" t="s">
        <v>7</v>
      </c>
      <c r="B9" s="10" t="s">
        <v>8</v>
      </c>
      <c r="C9" s="10"/>
      <c r="D9" s="10"/>
      <c r="E9" s="10"/>
      <c r="F9" s="11" t="n">
        <v>10965.1</v>
      </c>
      <c r="G9" s="12" t="n">
        <v>18930.6</v>
      </c>
    </row>
    <row r="10" customFormat="false" ht="15" hidden="false" customHeight="false" outlineLevel="0" collapsed="false">
      <c r="A10" s="9" t="s">
        <v>9</v>
      </c>
      <c r="B10" s="10" t="s">
        <v>10</v>
      </c>
      <c r="C10" s="10"/>
      <c r="D10" s="10"/>
      <c r="E10" s="10"/>
      <c r="F10" s="11" t="n">
        <f aca="false">F9*21.5%+0.1</f>
        <v>2357.5965</v>
      </c>
      <c r="G10" s="12" t="n">
        <f aca="false">G9*21.5%</f>
        <v>4070.079</v>
      </c>
    </row>
    <row r="11" customFormat="false" ht="15" hidden="false" customHeight="false" outlineLevel="0" collapsed="false">
      <c r="A11" s="9" t="s">
        <v>11</v>
      </c>
      <c r="B11" s="10" t="s">
        <v>12</v>
      </c>
      <c r="C11" s="10"/>
      <c r="D11" s="10"/>
      <c r="E11" s="10"/>
      <c r="F11" s="13" t="n">
        <v>691</v>
      </c>
      <c r="G11" s="14" t="n">
        <v>1504</v>
      </c>
    </row>
    <row r="12" customFormat="false" ht="15" hidden="false" customHeight="false" outlineLevel="0" collapsed="false">
      <c r="A12" s="9" t="s">
        <v>13</v>
      </c>
      <c r="B12" s="15" t="s">
        <v>14</v>
      </c>
      <c r="C12" s="15"/>
      <c r="D12" s="15"/>
      <c r="E12" s="15"/>
      <c r="F12" s="16" t="n">
        <v>12337.1</v>
      </c>
      <c r="G12" s="17" t="n">
        <f aca="false">34580.7+900</f>
        <v>35480.7</v>
      </c>
    </row>
    <row r="13" customFormat="false" ht="15" hidden="false" customHeight="false" outlineLevel="0" collapsed="false">
      <c r="A13" s="18" t="n">
        <v>2</v>
      </c>
      <c r="B13" s="19" t="s">
        <v>15</v>
      </c>
      <c r="C13" s="19"/>
      <c r="D13" s="19"/>
      <c r="E13" s="19"/>
      <c r="F13" s="20" t="n">
        <f aca="false">SUM(F14:F19,F22:F24)</f>
        <v>3342.011</v>
      </c>
      <c r="G13" s="20" t="n">
        <f aca="false">SUM(G14:G19,G22:G24)</f>
        <v>6817.625</v>
      </c>
    </row>
    <row r="14" customFormat="false" ht="15" hidden="false" customHeight="false" outlineLevel="0" collapsed="false">
      <c r="A14" s="21" t="s">
        <v>16</v>
      </c>
      <c r="B14" s="10" t="s">
        <v>17</v>
      </c>
      <c r="C14" s="10"/>
      <c r="D14" s="10"/>
      <c r="E14" s="10"/>
      <c r="F14" s="11" t="n">
        <v>1535.4</v>
      </c>
      <c r="G14" s="12" t="n">
        <v>4395</v>
      </c>
    </row>
    <row r="15" customFormat="false" ht="15" hidden="false" customHeight="false" outlineLevel="0" collapsed="false">
      <c r="A15" s="21" t="s">
        <v>18</v>
      </c>
      <c r="B15" s="10" t="s">
        <v>10</v>
      </c>
      <c r="C15" s="10"/>
      <c r="D15" s="10"/>
      <c r="E15" s="10"/>
      <c r="F15" s="11" t="n">
        <f aca="false">F14*21.5%</f>
        <v>330.111</v>
      </c>
      <c r="G15" s="12" t="n">
        <f aca="false">G14*21.5%</f>
        <v>944.925</v>
      </c>
    </row>
    <row r="16" customFormat="false" ht="15" hidden="false" customHeight="false" outlineLevel="0" collapsed="false">
      <c r="A16" s="21" t="s">
        <v>19</v>
      </c>
      <c r="B16" s="10" t="s">
        <v>12</v>
      </c>
      <c r="C16" s="10"/>
      <c r="D16" s="10"/>
      <c r="E16" s="10"/>
      <c r="F16" s="11" t="n">
        <v>55.4</v>
      </c>
      <c r="G16" s="12" t="n">
        <v>104</v>
      </c>
    </row>
    <row r="17" customFormat="false" ht="15" hidden="false" customHeight="false" outlineLevel="0" collapsed="false">
      <c r="A17" s="21" t="s">
        <v>20</v>
      </c>
      <c r="B17" s="10" t="s">
        <v>21</v>
      </c>
      <c r="C17" s="10"/>
      <c r="D17" s="10"/>
      <c r="E17" s="10"/>
      <c r="F17" s="11" t="n">
        <v>101.1</v>
      </c>
      <c r="G17" s="12" t="n">
        <v>112</v>
      </c>
    </row>
    <row r="18" customFormat="false" ht="15" hidden="false" customHeight="false" outlineLevel="0" collapsed="false">
      <c r="A18" s="21" t="s">
        <v>22</v>
      </c>
      <c r="B18" s="10" t="s">
        <v>23</v>
      </c>
      <c r="C18" s="10"/>
      <c r="D18" s="10"/>
      <c r="E18" s="10"/>
      <c r="F18" s="13" t="n">
        <v>420</v>
      </c>
      <c r="G18" s="14" t="n">
        <v>430</v>
      </c>
    </row>
    <row r="19" customFormat="false" ht="15" hidden="false" customHeight="false" outlineLevel="0" collapsed="false">
      <c r="A19" s="21" t="s">
        <v>24</v>
      </c>
      <c r="B19" s="22" t="s">
        <v>25</v>
      </c>
      <c r="C19" s="23"/>
      <c r="D19" s="23"/>
      <c r="E19" s="24"/>
      <c r="F19" s="11" t="n">
        <f aca="false">F20+F21</f>
        <v>898</v>
      </c>
      <c r="G19" s="12" t="n">
        <f aca="false">G20+G21</f>
        <v>831.7</v>
      </c>
    </row>
    <row r="20" customFormat="false" ht="30" hidden="false" customHeight="true" outlineLevel="0" collapsed="false">
      <c r="A20" s="21"/>
      <c r="B20" s="25" t="s">
        <v>26</v>
      </c>
      <c r="C20" s="25"/>
      <c r="D20" s="25"/>
      <c r="E20" s="25"/>
      <c r="F20" s="11" t="n">
        <v>350</v>
      </c>
      <c r="G20" s="12" t="n">
        <f aca="false">383.4+83.3</f>
        <v>466.7</v>
      </c>
    </row>
    <row r="21" customFormat="false" ht="34.5" hidden="false" customHeight="true" outlineLevel="0" collapsed="false">
      <c r="A21" s="21"/>
      <c r="B21" s="25" t="s">
        <v>27</v>
      </c>
      <c r="C21" s="25"/>
      <c r="D21" s="25"/>
      <c r="E21" s="25"/>
      <c r="F21" s="11" t="n">
        <v>548</v>
      </c>
      <c r="G21" s="12" t="n">
        <v>365</v>
      </c>
    </row>
    <row r="22" customFormat="false" ht="15" hidden="false" customHeight="false" outlineLevel="0" collapsed="false">
      <c r="A22" s="21" t="s">
        <v>28</v>
      </c>
      <c r="B22" s="10" t="s">
        <v>29</v>
      </c>
      <c r="C22" s="10"/>
      <c r="D22" s="10"/>
      <c r="E22" s="10"/>
      <c r="F22" s="11" t="n">
        <v>1</v>
      </c>
      <c r="G22" s="12"/>
    </row>
    <row r="23" customFormat="false" ht="15" hidden="false" customHeight="false" outlineLevel="0" collapsed="false">
      <c r="A23" s="21" t="s">
        <v>30</v>
      </c>
      <c r="B23" s="10" t="s">
        <v>31</v>
      </c>
      <c r="C23" s="10"/>
      <c r="D23" s="10"/>
      <c r="E23" s="10"/>
      <c r="F23" s="11" t="n">
        <v>1</v>
      </c>
      <c r="G23" s="12"/>
    </row>
    <row r="24" customFormat="false" ht="15" hidden="false" customHeight="false" outlineLevel="0" collapsed="false">
      <c r="A24" s="21" t="s">
        <v>32</v>
      </c>
      <c r="B24" s="10" t="s">
        <v>33</v>
      </c>
      <c r="C24" s="10"/>
      <c r="D24" s="10"/>
      <c r="E24" s="10"/>
      <c r="F24" s="11" t="n">
        <v>0</v>
      </c>
      <c r="G24" s="12"/>
    </row>
    <row r="25" customFormat="false" ht="15" hidden="false" customHeight="false" outlineLevel="0" collapsed="false">
      <c r="A25" s="18" t="s">
        <v>34</v>
      </c>
      <c r="B25" s="19" t="s">
        <v>35</v>
      </c>
      <c r="C25" s="19"/>
      <c r="D25" s="19"/>
      <c r="E25" s="19"/>
      <c r="F25" s="20" t="n">
        <f aca="false">SUM(F26:F29)</f>
        <v>2902.648</v>
      </c>
      <c r="G25" s="20" t="n">
        <f aca="false">SUM(G26:G29)</f>
        <v>4739.045</v>
      </c>
    </row>
    <row r="26" customFormat="false" ht="15" hidden="false" customHeight="false" outlineLevel="0" collapsed="false">
      <c r="A26" s="21" t="s">
        <v>36</v>
      </c>
      <c r="B26" s="10" t="s">
        <v>17</v>
      </c>
      <c r="C26" s="10"/>
      <c r="D26" s="10"/>
      <c r="E26" s="10"/>
      <c r="F26" s="11" t="n">
        <v>1507.2</v>
      </c>
      <c r="G26" s="12" t="n">
        <v>3703</v>
      </c>
    </row>
    <row r="27" customFormat="false" ht="15" hidden="false" customHeight="false" outlineLevel="0" collapsed="false">
      <c r="A27" s="21" t="s">
        <v>37</v>
      </c>
      <c r="B27" s="10" t="s">
        <v>10</v>
      </c>
      <c r="C27" s="10"/>
      <c r="D27" s="10"/>
      <c r="E27" s="10"/>
      <c r="F27" s="11" t="n">
        <f aca="false">F26*21.5%</f>
        <v>324.048</v>
      </c>
      <c r="G27" s="12" t="n">
        <f aca="false">G26*21.5%-1.1</f>
        <v>795.045</v>
      </c>
    </row>
    <row r="28" customFormat="false" ht="15.75" hidden="false" customHeight="false" outlineLevel="0" collapsed="false">
      <c r="A28" s="26" t="s">
        <v>38</v>
      </c>
      <c r="B28" s="15" t="s">
        <v>12</v>
      </c>
      <c r="C28" s="15"/>
      <c r="D28" s="15"/>
      <c r="E28" s="15"/>
      <c r="F28" s="27" t="n">
        <v>603.6</v>
      </c>
      <c r="G28" s="28" t="n">
        <v>92</v>
      </c>
    </row>
    <row r="29" customFormat="false" ht="33" hidden="false" customHeight="true" outlineLevel="0" collapsed="false">
      <c r="A29" s="4" t="s">
        <v>39</v>
      </c>
      <c r="B29" s="29" t="s">
        <v>40</v>
      </c>
      <c r="C29" s="29"/>
      <c r="D29" s="29"/>
      <c r="E29" s="29"/>
      <c r="F29" s="30" t="n">
        <v>467.8</v>
      </c>
      <c r="G29" s="31" t="n">
        <v>149</v>
      </c>
    </row>
    <row r="32" customFormat="false" ht="15" hidden="false" customHeight="false" outlineLevel="0" collapsed="false">
      <c r="B32" s="32" t="s">
        <v>41</v>
      </c>
      <c r="G32" s="32" t="s">
        <v>42</v>
      </c>
    </row>
    <row r="33" customFormat="false" ht="15" hidden="false" customHeight="false" outlineLevel="0" collapsed="false">
      <c r="G33" s="32"/>
    </row>
    <row r="34" customFormat="false" ht="15" hidden="false" customHeight="false" outlineLevel="0" collapsed="false">
      <c r="B34" s="32" t="s">
        <v>43</v>
      </c>
      <c r="C34" s="32"/>
      <c r="D34" s="32"/>
      <c r="E34" s="32"/>
      <c r="G34" s="32" t="s">
        <v>44</v>
      </c>
    </row>
    <row r="35" customFormat="false" ht="15" hidden="false" customHeight="false" outlineLevel="0" collapsed="false">
      <c r="B35" s="32"/>
      <c r="C35" s="32"/>
      <c r="D35" s="32"/>
      <c r="E35" s="32"/>
      <c r="G35" s="32"/>
    </row>
    <row r="36" customFormat="false" ht="15" hidden="false" customHeight="false" outlineLevel="0" collapsed="false">
      <c r="B36" s="32" t="s">
        <v>45</v>
      </c>
      <c r="C36" s="32"/>
      <c r="D36" s="32"/>
      <c r="E36" s="32"/>
      <c r="G36" s="32" t="s">
        <v>46</v>
      </c>
    </row>
    <row r="37" customFormat="false" ht="15" hidden="false" customHeight="false" outlineLevel="0" collapsed="false">
      <c r="B37" s="32"/>
      <c r="C37" s="32"/>
      <c r="D37" s="32"/>
      <c r="E37" s="32"/>
      <c r="F37" s="32"/>
      <c r="G37" s="32"/>
    </row>
    <row r="38" customFormat="false" ht="15" hidden="false" customHeight="false" outlineLevel="0" collapsed="false">
      <c r="B38" s="32"/>
      <c r="C38" s="32"/>
      <c r="D38" s="32"/>
      <c r="E38" s="32"/>
      <c r="G38" s="32"/>
    </row>
    <row r="39" customFormat="false" ht="15" hidden="false" customHeight="false" outlineLevel="0" collapsed="false">
      <c r="B39" s="33"/>
      <c r="C39" s="33"/>
      <c r="D39" s="33"/>
      <c r="E39" s="33"/>
      <c r="G39" s="33"/>
    </row>
  </sheetData>
  <mergeCells count="27">
    <mergeCell ref="A3:G3"/>
    <mergeCell ref="D4:F4"/>
    <mergeCell ref="A5:A7"/>
    <mergeCell ref="B5:E7"/>
    <mergeCell ref="F5:G6"/>
    <mergeCell ref="B8:E8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A19:A21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</mergeCells>
  <printOptions headings="false" gridLines="false" gridLinesSet="true" horizontalCentered="false" verticalCentered="false"/>
  <pageMargins left="0.936111111111111" right="0.708333333333333" top="0.747916666666667" bottom="0.747916666666667" header="0.511805555555555" footer="0.511805555555555"/>
  <pageSetup paperSize="9" scale="101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LibreOffice/6.3.1.2$Windows_X86_64 LibreOffice_project/b79626edf0065ac373bd1df5c28bd630b4424273</Application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2013-03-13T06:19:09Z</dcterms:created>
  <dc:creator>User</dc:creator>
  <dc:description/>
  <dc:language>uk-UA</dc:language>
  <cp:lastModifiedBy/>
  <cp:lastPrinted>2020-04-14T09:59:21Z</cp:lastPrinted>
  <dcterms:modified xsi:type="dcterms:W3CDTF">2020-04-30T10:24:34Z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Grizli777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