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I" sheetId="1" r:id="rId1"/>
  </sheets>
  <definedNames>
    <definedName name="_xlnm.Print_Area" localSheetId="0">II!$A$1:$G$69</definedName>
  </definedNames>
  <calcPr calcId="125725"/>
</workbook>
</file>

<file path=xl/calcChain.xml><?xml version="1.0" encoding="utf-8"?>
<calcChain xmlns="http://schemas.openxmlformats.org/spreadsheetml/2006/main">
  <c r="C54" i="1"/>
  <c r="C17" l="1"/>
  <c r="C19"/>
  <c r="E59"/>
  <c r="E58"/>
  <c r="D54"/>
  <c r="F53"/>
  <c r="E53"/>
  <c r="F52"/>
  <c r="E52"/>
  <c r="E51"/>
  <c r="F50"/>
  <c r="E50"/>
  <c r="F49"/>
  <c r="E49"/>
  <c r="F48"/>
  <c r="E48"/>
  <c r="F47"/>
  <c r="E47"/>
  <c r="F46"/>
  <c r="E46"/>
  <c r="D41"/>
  <c r="D42" s="1"/>
  <c r="C41"/>
  <c r="C42" s="1"/>
  <c r="E40"/>
  <c r="E39"/>
  <c r="E38"/>
  <c r="E37"/>
  <c r="C37"/>
  <c r="C36"/>
  <c r="D35"/>
  <c r="C35"/>
  <c r="E33"/>
  <c r="E32"/>
  <c r="E31"/>
  <c r="D26"/>
  <c r="C26"/>
  <c r="F25"/>
  <c r="E25"/>
  <c r="F24"/>
  <c r="E24"/>
  <c r="F23"/>
  <c r="E23"/>
  <c r="F22"/>
  <c r="E22"/>
  <c r="D19"/>
  <c r="F19" s="1"/>
  <c r="F18"/>
  <c r="E18"/>
  <c r="D20"/>
  <c r="C20"/>
  <c r="C28" s="1"/>
  <c r="C29" s="1"/>
  <c r="C30" s="1"/>
  <c r="F16"/>
  <c r="E16"/>
  <c r="F15"/>
  <c r="E15"/>
  <c r="D29" l="1"/>
  <c r="E54"/>
  <c r="E26"/>
  <c r="E55" s="1"/>
  <c r="F26"/>
  <c r="F55" s="1"/>
  <c r="E35"/>
  <c r="D30"/>
  <c r="D28"/>
  <c r="F20"/>
  <c r="E20"/>
  <c r="F42"/>
  <c r="E42"/>
  <c r="E17"/>
  <c r="E19"/>
  <c r="F35"/>
  <c r="D36"/>
  <c r="E41"/>
  <c r="F54"/>
  <c r="F17"/>
  <c r="F41"/>
  <c r="E36" l="1"/>
  <c r="F36"/>
  <c r="F28"/>
  <c r="E28"/>
  <c r="F30"/>
  <c r="E30"/>
  <c r="F29"/>
  <c r="E29"/>
</calcChain>
</file>

<file path=xl/sharedStrings.xml><?xml version="1.0" encoding="utf-8"?>
<sst xmlns="http://schemas.openxmlformats.org/spreadsheetml/2006/main" count="103" uniqueCount="87">
  <si>
    <t>ЗАТВЕРДЖЕНО</t>
  </si>
  <si>
    <t>Директор ММКП "РБУ"</t>
  </si>
  <si>
    <t>___________Діус В.В.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</si>
  <si>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</si>
  <si>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</si>
  <si>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</si>
  <si>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</si>
  <si>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</si>
  <si>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</si>
  <si>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</si>
  <si>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</si>
  <si>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</si>
  <si>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</si>
  <si>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</si>
  <si>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</si>
  <si>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</si>
  <si>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</si>
  <si>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</si>
  <si>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 доріг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</si>
  <si>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</si>
  <si>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</si>
  <si>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</si>
  <si>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</si>
  <si>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</si>
  <si>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</si>
  <si>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</si>
  <si>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</si>
  <si>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</si>
  <si>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</si>
  <si>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</si>
  <si>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</si>
  <si>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</si>
  <si>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</si>
  <si>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</si>
  <si>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</si>
  <si>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</si>
  <si>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</si>
  <si>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</si>
  <si>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</si>
  <si>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</si>
  <si>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</si>
  <si>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</si>
  <si>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</si>
  <si>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</si>
  <si>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</si>
  <si>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</si>
  <si>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</si>
  <si>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</si>
  <si>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</si>
  <si>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</si>
  <si>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</si>
  <si>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</si>
  <si>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</si>
  <si>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</si>
  <si>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</si>
  <si>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</si>
  <si>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</si>
  <si>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</si>
  <si>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</si>
  <si>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</si>
  <si>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</si>
  <si>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</si>
  <si>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</si>
  <si>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</si>
  <si>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</si>
  <si>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паливо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</si>
  <si>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</si>
  <si>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</si>
  <si>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</si>
  <si>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</si>
  <si>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</si>
  <si>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</si>
  <si>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</si>
  <si>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</si>
  <si>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</si>
  <si>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</si>
  <si>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</si>
  <si>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</si>
  <si>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</si>
  <si>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</si>
  <si>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</si>
  <si>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</si>
  <si>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Беца Г.І.</t>
  </si>
  <si>
    <t>___ ___________ 2020р.</t>
  </si>
  <si>
    <t>План II квартал 2020 року</t>
  </si>
  <si>
    <t>Факт II  квартал 2020 року</t>
  </si>
  <si>
    <t>ЗВІТ ПРО ВИКОНАННЯ ФІНАНСОВОГО ПЛАНУ ПІДПРИЄМСТВА за  II  квартал 2020 року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</si>
</sst>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0" fillId="2" borderId="0" xfId="0" applyFill="1"/>
    <xf numFmtId="0" fontId="1" fillId="2" borderId="0" xfId="0" applyFont="1" applyFill="1"/>
    <xf numFmtId="1" fontId="0" fillId="2" borderId="0" xfId="0" applyNumberFormat="1" applyFill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22" zoomScaleNormal="100" workbookViewId="0">
      <selection activeCell="D32" sqref="D32"/>
    </sheetView>
  </sheetViews>
  <sheetFormatPr defaultRowHeight="15"/>
  <cols>
    <col min="1" max="1" width="35.85546875" customWidth="1"/>
    <col min="2" max="2" width="7.5703125" customWidth="1"/>
    <col min="3" max="3" width="14.42578125" customWidth="1"/>
    <col min="4" max="4" width="15.42578125" customWidth="1"/>
    <col min="5" max="5" width="15" customWidth="1"/>
    <col min="6" max="6" width="12.7109375" style="26" customWidth="1"/>
  </cols>
  <sheetData>
    <row r="1" spans="1:6">
      <c r="D1" s="1"/>
      <c r="E1" s="2" t="s">
        <v>0</v>
      </c>
      <c r="F1" s="3"/>
    </row>
    <row r="2" spans="1:6">
      <c r="D2" s="1"/>
      <c r="E2" s="2" t="s">
        <v>1</v>
      </c>
      <c r="F2" s="3"/>
    </row>
    <row r="3" spans="1:6">
      <c r="D3" s="1"/>
      <c r="E3" s="2" t="s">
        <v>2</v>
      </c>
      <c r="F3" s="3"/>
    </row>
    <row r="4" spans="1:6">
      <c r="D4" s="1"/>
      <c r="E4" s="2" t="s">
        <v>83</v>
      </c>
      <c r="F4" s="3"/>
    </row>
    <row r="6" spans="1:6">
      <c r="A6" s="31" t="s">
        <v>86</v>
      </c>
      <c r="B6" s="31"/>
      <c r="C6" s="31"/>
      <c r="D6" s="31"/>
      <c r="E6" s="31"/>
      <c r="F6" s="31"/>
    </row>
    <row r="7" spans="1:6">
      <c r="A7" s="31" t="s">
        <v>3</v>
      </c>
      <c r="B7" s="31"/>
      <c r="C7" s="31"/>
      <c r="D7" s="31"/>
      <c r="E7" s="31"/>
      <c r="F7" s="31"/>
    </row>
    <row r="10" spans="1:6">
      <c r="A10" s="4"/>
      <c r="B10" s="5" t="s">
        <v>4</v>
      </c>
      <c r="C10" s="4"/>
      <c r="D10" s="4"/>
      <c r="E10" s="4"/>
      <c r="F10" s="6"/>
    </row>
    <row r="11" spans="1:6">
      <c r="A11" s="4"/>
      <c r="B11" s="5" t="s">
        <v>5</v>
      </c>
      <c r="C11" s="4"/>
      <c r="D11" s="4"/>
      <c r="E11" s="4"/>
      <c r="F11" s="6"/>
    </row>
    <row r="12" spans="1:6" ht="60" customHeight="1">
      <c r="A12" s="32"/>
      <c r="B12" s="34" t="s">
        <v>6</v>
      </c>
      <c r="C12" s="34" t="s">
        <v>84</v>
      </c>
      <c r="D12" s="34" t="s">
        <v>85</v>
      </c>
      <c r="E12" s="37" t="s">
        <v>7</v>
      </c>
      <c r="F12" s="38" t="s">
        <v>8</v>
      </c>
    </row>
    <row r="13" spans="1:6">
      <c r="A13" s="33"/>
      <c r="B13" s="35"/>
      <c r="C13" s="36"/>
      <c r="D13" s="36"/>
      <c r="E13" s="35"/>
      <c r="F13" s="39"/>
    </row>
    <row r="14" spans="1:6">
      <c r="A14" s="7" t="s">
        <v>9</v>
      </c>
      <c r="B14" s="8"/>
      <c r="C14" s="8"/>
      <c r="D14" s="8"/>
      <c r="E14" s="8"/>
      <c r="F14" s="9"/>
    </row>
    <row r="15" spans="1:6" ht="30">
      <c r="A15" s="10" t="s">
        <v>10</v>
      </c>
      <c r="B15" s="11" t="s">
        <v>11</v>
      </c>
      <c r="C15" s="12">
        <v>21662.5</v>
      </c>
      <c r="D15" s="13">
        <v>21323.200000000001</v>
      </c>
      <c r="E15" s="12">
        <f>D15-C15</f>
        <v>-339.29999999999927</v>
      </c>
      <c r="F15" s="14">
        <f>D15/C15*100</f>
        <v>98.433698788228511</v>
      </c>
    </row>
    <row r="16" spans="1:6">
      <c r="A16" s="10" t="s">
        <v>12</v>
      </c>
      <c r="B16" s="11" t="s">
        <v>13</v>
      </c>
      <c r="C16" s="12">
        <v>3606.1</v>
      </c>
      <c r="D16" s="13">
        <v>3550.6</v>
      </c>
      <c r="E16" s="12">
        <f t="shared" ref="E16:E19" si="0">D16-C16</f>
        <v>-55.5</v>
      </c>
      <c r="F16" s="14">
        <f t="shared" ref="F16:F19" si="1">D16/C16*100</f>
        <v>98.460941182995469</v>
      </c>
    </row>
    <row r="17" spans="1:6" ht="30">
      <c r="A17" s="10" t="s">
        <v>14</v>
      </c>
      <c r="B17" s="11" t="s">
        <v>15</v>
      </c>
      <c r="C17" s="12">
        <f>C15-C16</f>
        <v>18056.400000000001</v>
      </c>
      <c r="D17" s="12">
        <v>17772.599999999999</v>
      </c>
      <c r="E17" s="12">
        <f t="shared" si="0"/>
        <v>-283.80000000000291</v>
      </c>
      <c r="F17" s="14">
        <f>D17/C17*100</f>
        <v>98.428258124543078</v>
      </c>
    </row>
    <row r="18" spans="1:6">
      <c r="A18" s="10" t="s">
        <v>16</v>
      </c>
      <c r="B18" s="11" t="s">
        <v>17</v>
      </c>
      <c r="C18" s="12">
        <v>1311</v>
      </c>
      <c r="D18" s="13">
        <v>1618.7</v>
      </c>
      <c r="E18" s="12">
        <f t="shared" si="0"/>
        <v>307.70000000000005</v>
      </c>
      <c r="F18" s="14">
        <f t="shared" si="1"/>
        <v>123.47063310450039</v>
      </c>
    </row>
    <row r="19" spans="1:6">
      <c r="A19" s="10" t="s">
        <v>18</v>
      </c>
      <c r="B19" s="11" t="s">
        <v>19</v>
      </c>
      <c r="C19" s="12">
        <f t="shared" ref="C19:D19" si="2">C18</f>
        <v>1311</v>
      </c>
      <c r="D19" s="12">
        <f t="shared" si="2"/>
        <v>1618.7</v>
      </c>
      <c r="E19" s="12">
        <f t="shared" si="0"/>
        <v>307.70000000000005</v>
      </c>
      <c r="F19" s="14">
        <f t="shared" si="1"/>
        <v>123.47063310450039</v>
      </c>
    </row>
    <row r="20" spans="1:6">
      <c r="A20" s="15" t="s">
        <v>20</v>
      </c>
      <c r="B20" s="16" t="s">
        <v>21</v>
      </c>
      <c r="C20" s="17">
        <f>C17+C18</f>
        <v>19367.400000000001</v>
      </c>
      <c r="D20" s="18">
        <f>D17+D18</f>
        <v>19391.3</v>
      </c>
      <c r="E20" s="18">
        <f>D20-C20</f>
        <v>23.899999999997817</v>
      </c>
      <c r="F20" s="19">
        <f>D20/C20*100</f>
        <v>100.12340324462757</v>
      </c>
    </row>
    <row r="21" spans="1:6">
      <c r="A21" s="7" t="s">
        <v>22</v>
      </c>
      <c r="B21" s="8"/>
      <c r="C21" s="8"/>
      <c r="D21" s="8"/>
      <c r="E21" s="8"/>
      <c r="F21" s="9"/>
    </row>
    <row r="22" spans="1:6" ht="30">
      <c r="A22" s="10" t="s">
        <v>23</v>
      </c>
      <c r="B22" s="11" t="s">
        <v>24</v>
      </c>
      <c r="C22" s="12">
        <v>14996.4</v>
      </c>
      <c r="D22" s="13">
        <v>14587.5</v>
      </c>
      <c r="E22" s="12">
        <f>D22-C22</f>
        <v>-408.89999999999964</v>
      </c>
      <c r="F22" s="14">
        <f t="shared" ref="F22:F25" si="3">D22/C22*100</f>
        <v>97.273345602944701</v>
      </c>
    </row>
    <row r="23" spans="1:6">
      <c r="A23" s="10" t="s">
        <v>25</v>
      </c>
      <c r="B23" s="11" t="s">
        <v>26</v>
      </c>
      <c r="C23" s="12">
        <v>1704.4</v>
      </c>
      <c r="D23" s="13">
        <v>1879.8</v>
      </c>
      <c r="E23" s="12">
        <f t="shared" ref="E23:E25" si="4">D23-C23</f>
        <v>175.39999999999986</v>
      </c>
      <c r="F23" s="14">
        <f t="shared" si="3"/>
        <v>110.29101149964795</v>
      </c>
    </row>
    <row r="24" spans="1:6">
      <c r="A24" s="10" t="s">
        <v>27</v>
      </c>
      <c r="B24" s="11" t="s">
        <v>28</v>
      </c>
      <c r="C24" s="12">
        <v>1184.7</v>
      </c>
      <c r="D24" s="13">
        <v>927.2</v>
      </c>
      <c r="E24" s="12">
        <f t="shared" si="4"/>
        <v>-257.5</v>
      </c>
      <c r="F24" s="14">
        <f t="shared" si="3"/>
        <v>78.264539545876602</v>
      </c>
    </row>
    <row r="25" spans="1:6">
      <c r="A25" s="10" t="s">
        <v>29</v>
      </c>
      <c r="B25" s="11" t="s">
        <v>30</v>
      </c>
      <c r="C25" s="12">
        <v>1320</v>
      </c>
      <c r="D25" s="13">
        <v>1661.2</v>
      </c>
      <c r="E25" s="12">
        <f t="shared" si="4"/>
        <v>341.20000000000005</v>
      </c>
      <c r="F25" s="14">
        <f t="shared" si="3"/>
        <v>125.84848484848486</v>
      </c>
    </row>
    <row r="26" spans="1:6">
      <c r="A26" s="15" t="s">
        <v>31</v>
      </c>
      <c r="B26" s="16" t="s">
        <v>32</v>
      </c>
      <c r="C26" s="18">
        <f>C22+C23+C25+C24</f>
        <v>19205.5</v>
      </c>
      <c r="D26" s="18">
        <f>D22+D23+D25+D24</f>
        <v>19055.7</v>
      </c>
      <c r="E26" s="20">
        <f>D26-C26</f>
        <v>-149.79999999999927</v>
      </c>
      <c r="F26" s="19">
        <f>D26/C26*100</f>
        <v>99.220015099841191</v>
      </c>
    </row>
    <row r="27" spans="1:6">
      <c r="A27" s="28" t="s">
        <v>33</v>
      </c>
      <c r="B27" s="29"/>
      <c r="C27" s="29"/>
      <c r="D27" s="29"/>
      <c r="E27" s="29"/>
      <c r="F27" s="29"/>
    </row>
    <row r="28" spans="1:6" ht="30">
      <c r="A28" s="10" t="s">
        <v>34</v>
      </c>
      <c r="B28" s="11" t="s">
        <v>35</v>
      </c>
      <c r="C28" s="12">
        <f>C20-C26</f>
        <v>161.90000000000146</v>
      </c>
      <c r="D28" s="12">
        <f>D20-D26</f>
        <v>335.59999999999854</v>
      </c>
      <c r="E28" s="12">
        <f>D28-C28</f>
        <v>173.69999999999709</v>
      </c>
      <c r="F28" s="14">
        <f t="shared" ref="F28:F42" si="5">D28/C28*100</f>
        <v>207.28844966028137</v>
      </c>
    </row>
    <row r="29" spans="1:6" ht="30">
      <c r="A29" s="10" t="s">
        <v>36</v>
      </c>
      <c r="B29" s="11" t="s">
        <v>37</v>
      </c>
      <c r="C29" s="12">
        <f>C28</f>
        <v>161.90000000000146</v>
      </c>
      <c r="D29" s="12">
        <f>D20-D26-D32+D31+D33</f>
        <v>200.79999999999853</v>
      </c>
      <c r="E29" s="12">
        <f t="shared" ref="E29:E42" si="6">D29-C29</f>
        <v>38.899999999997078</v>
      </c>
      <c r="F29" s="14">
        <f>D29/C29*100</f>
        <v>124.02717726991767</v>
      </c>
    </row>
    <row r="30" spans="1:6">
      <c r="A30" s="10" t="s">
        <v>38</v>
      </c>
      <c r="B30" s="11" t="s">
        <v>39</v>
      </c>
      <c r="C30" s="12">
        <f>C29</f>
        <v>161.90000000000146</v>
      </c>
      <c r="D30" s="12">
        <f>D20-D26</f>
        <v>335.59999999999854</v>
      </c>
      <c r="E30" s="12">
        <f t="shared" si="6"/>
        <v>173.69999999999709</v>
      </c>
      <c r="F30" s="14">
        <f t="shared" si="5"/>
        <v>207.28844966028137</v>
      </c>
    </row>
    <row r="31" spans="1:6">
      <c r="A31" s="10" t="s">
        <v>40</v>
      </c>
      <c r="B31" s="11" t="s">
        <v>41</v>
      </c>
      <c r="C31" s="12">
        <v>0</v>
      </c>
      <c r="D31" s="12">
        <v>7</v>
      </c>
      <c r="E31" s="12">
        <f>D31-C31</f>
        <v>7</v>
      </c>
      <c r="F31" s="14"/>
    </row>
    <row r="32" spans="1:6">
      <c r="A32" s="10" t="s">
        <v>42</v>
      </c>
      <c r="B32" s="11" t="s">
        <v>43</v>
      </c>
      <c r="C32" s="12">
        <v>0</v>
      </c>
      <c r="D32" s="12">
        <v>141.80000000000001</v>
      </c>
      <c r="E32" s="12">
        <f>D32-C32</f>
        <v>141.80000000000001</v>
      </c>
      <c r="F32" s="14"/>
    </row>
    <row r="33" spans="1:6" ht="30">
      <c r="A33" s="42" t="s">
        <v>44</v>
      </c>
      <c r="B33" s="11" t="s">
        <v>45</v>
      </c>
      <c r="C33" s="12">
        <v>0</v>
      </c>
      <c r="D33" s="12">
        <v>0</v>
      </c>
      <c r="E33" s="12">
        <f>D33-C33</f>
        <v>0</v>
      </c>
      <c r="F33" s="14"/>
    </row>
    <row r="34" spans="1:6">
      <c r="A34" s="40" t="s">
        <v>46</v>
      </c>
      <c r="B34" s="30"/>
      <c r="C34" s="30"/>
      <c r="D34" s="30"/>
      <c r="E34" s="30"/>
      <c r="F34" s="41"/>
    </row>
    <row r="35" spans="1:6" ht="45">
      <c r="A35" s="10" t="s">
        <v>47</v>
      </c>
      <c r="B35" s="11" t="s">
        <v>39</v>
      </c>
      <c r="C35" s="12">
        <f t="shared" ref="C35" si="7">C16</f>
        <v>3606.1</v>
      </c>
      <c r="D35" s="13">
        <f>D16</f>
        <v>3550.6</v>
      </c>
      <c r="E35" s="12">
        <f t="shared" si="6"/>
        <v>-55.5</v>
      </c>
      <c r="F35" s="14">
        <f t="shared" si="5"/>
        <v>98.460941182995469</v>
      </c>
    </row>
    <row r="36" spans="1:6" ht="30">
      <c r="A36" s="10" t="s">
        <v>48</v>
      </c>
      <c r="B36" s="11" t="s">
        <v>49</v>
      </c>
      <c r="C36" s="12">
        <f t="shared" ref="C36" si="8">C16</f>
        <v>3606.1</v>
      </c>
      <c r="D36" s="13">
        <f>D35</f>
        <v>3550.6</v>
      </c>
      <c r="E36" s="12">
        <f t="shared" si="6"/>
        <v>-55.5</v>
      </c>
      <c r="F36" s="14">
        <f t="shared" si="5"/>
        <v>98.460941182995469</v>
      </c>
    </row>
    <row r="37" spans="1:6">
      <c r="A37" s="10" t="s">
        <v>50</v>
      </c>
      <c r="B37" s="11" t="s">
        <v>51</v>
      </c>
      <c r="C37" s="21">
        <f>SUM(C38:C40)</f>
        <v>0</v>
      </c>
      <c r="D37" s="22">
        <v>0</v>
      </c>
      <c r="E37" s="12">
        <f t="shared" si="6"/>
        <v>0</v>
      </c>
      <c r="F37" s="14">
        <v>0</v>
      </c>
    </row>
    <row r="38" spans="1:6">
      <c r="A38" s="10" t="s">
        <v>52</v>
      </c>
      <c r="B38" s="11" t="s">
        <v>53</v>
      </c>
      <c r="C38" s="23">
        <v>0</v>
      </c>
      <c r="D38" s="13">
        <v>0</v>
      </c>
      <c r="E38" s="12">
        <f t="shared" si="6"/>
        <v>0</v>
      </c>
      <c r="F38" s="14">
        <v>0</v>
      </c>
    </row>
    <row r="39" spans="1:6">
      <c r="A39" s="10" t="s">
        <v>54</v>
      </c>
      <c r="B39" s="11" t="s">
        <v>55</v>
      </c>
      <c r="C39" s="21">
        <v>0</v>
      </c>
      <c r="D39" s="13">
        <v>0</v>
      </c>
      <c r="E39" s="12">
        <f t="shared" si="6"/>
        <v>0</v>
      </c>
      <c r="F39" s="14">
        <v>0</v>
      </c>
    </row>
    <row r="40" spans="1:6">
      <c r="A40" s="10" t="s">
        <v>56</v>
      </c>
      <c r="B40" s="11" t="s">
        <v>57</v>
      </c>
      <c r="C40" s="21">
        <v>0</v>
      </c>
      <c r="D40" s="22">
        <v>0</v>
      </c>
      <c r="E40" s="12">
        <f t="shared" si="6"/>
        <v>0</v>
      </c>
      <c r="F40" s="14">
        <v>0</v>
      </c>
    </row>
    <row r="41" spans="1:6" ht="30">
      <c r="A41" s="10" t="s">
        <v>58</v>
      </c>
      <c r="B41" s="11" t="s">
        <v>43</v>
      </c>
      <c r="C41" s="12">
        <f>C52</f>
        <v>1452.5</v>
      </c>
      <c r="D41" s="13">
        <f>D52</f>
        <v>1444.9</v>
      </c>
      <c r="E41" s="12">
        <f t="shared" si="6"/>
        <v>-7.5999999999999091</v>
      </c>
      <c r="F41" s="14">
        <f t="shared" si="5"/>
        <v>99.476764199655776</v>
      </c>
    </row>
    <row r="42" spans="1:6">
      <c r="A42" s="10" t="s">
        <v>59</v>
      </c>
      <c r="B42" s="11" t="s">
        <v>60</v>
      </c>
      <c r="C42" s="12">
        <f t="shared" ref="C42" si="9">C41</f>
        <v>1452.5</v>
      </c>
      <c r="D42" s="13">
        <f>D41</f>
        <v>1444.9</v>
      </c>
      <c r="E42" s="12">
        <f t="shared" si="6"/>
        <v>-7.5999999999999091</v>
      </c>
      <c r="F42" s="14">
        <f t="shared" si="5"/>
        <v>99.476764199655776</v>
      </c>
    </row>
    <row r="45" spans="1:6">
      <c r="A45" s="40" t="s">
        <v>61</v>
      </c>
      <c r="B45" s="30"/>
      <c r="C45" s="30"/>
      <c r="D45" s="30"/>
      <c r="E45" s="30"/>
      <c r="F45" s="41"/>
    </row>
    <row r="46" spans="1:6" ht="30">
      <c r="A46" s="10" t="s">
        <v>62</v>
      </c>
      <c r="B46" s="11" t="s">
        <v>11</v>
      </c>
      <c r="C46" s="12">
        <v>9250.9</v>
      </c>
      <c r="D46" s="13">
        <v>8984.5</v>
      </c>
      <c r="E46" s="12">
        <f t="shared" ref="E46:E53" si="10">D46-C46</f>
        <v>-266.39999999999964</v>
      </c>
      <c r="F46" s="14">
        <f t="shared" ref="F46:F53" si="11">D46/C46*100</f>
        <v>97.120280188954595</v>
      </c>
    </row>
    <row r="47" spans="1:6" ht="30">
      <c r="A47" s="10" t="s">
        <v>63</v>
      </c>
      <c r="B47" s="11" t="s">
        <v>64</v>
      </c>
      <c r="C47" s="12">
        <v>2432.5</v>
      </c>
      <c r="D47" s="13">
        <v>1704.2</v>
      </c>
      <c r="E47" s="12">
        <f t="shared" si="10"/>
        <v>-728.3</v>
      </c>
      <c r="F47" s="14">
        <f>D47/C47*100</f>
        <v>70.059609455292915</v>
      </c>
    </row>
    <row r="48" spans="1:6">
      <c r="A48" s="10" t="s">
        <v>65</v>
      </c>
      <c r="B48" s="11" t="s">
        <v>66</v>
      </c>
      <c r="C48" s="12">
        <v>850</v>
      </c>
      <c r="D48" s="13">
        <v>699</v>
      </c>
      <c r="E48" s="12">
        <f t="shared" si="10"/>
        <v>-151</v>
      </c>
      <c r="F48" s="14">
        <f t="shared" si="11"/>
        <v>82.235294117647058</v>
      </c>
    </row>
    <row r="49" spans="1:6">
      <c r="A49" s="10" t="s">
        <v>67</v>
      </c>
      <c r="B49" s="11" t="s">
        <v>68</v>
      </c>
      <c r="C49" s="12">
        <v>5968.4</v>
      </c>
      <c r="D49" s="13">
        <v>6581.3</v>
      </c>
      <c r="E49" s="12">
        <f t="shared" si="10"/>
        <v>612.90000000000055</v>
      </c>
      <c r="F49" s="14">
        <f t="shared" si="11"/>
        <v>110.26908384156559</v>
      </c>
    </row>
    <row r="50" spans="1:6">
      <c r="A50" s="10" t="s">
        <v>69</v>
      </c>
      <c r="B50" s="11" t="s">
        <v>13</v>
      </c>
      <c r="C50" s="12">
        <v>6757.1</v>
      </c>
      <c r="D50" s="13">
        <v>6625.4</v>
      </c>
      <c r="E50" s="12">
        <f t="shared" si="10"/>
        <v>-131.70000000000073</v>
      </c>
      <c r="F50" s="14">
        <f t="shared" si="11"/>
        <v>98.050939012298173</v>
      </c>
    </row>
    <row r="51" spans="1:6">
      <c r="A51" s="10" t="s">
        <v>70</v>
      </c>
      <c r="B51" s="11" t="s">
        <v>15</v>
      </c>
      <c r="C51" s="12">
        <v>0</v>
      </c>
      <c r="D51" s="13"/>
      <c r="E51" s="12">
        <f t="shared" si="10"/>
        <v>0</v>
      </c>
      <c r="F51" s="14">
        <v>0</v>
      </c>
    </row>
    <row r="52" spans="1:6">
      <c r="A52" s="10" t="s">
        <v>71</v>
      </c>
      <c r="B52" s="11" t="s">
        <v>17</v>
      </c>
      <c r="C52" s="12">
        <v>1452.5</v>
      </c>
      <c r="D52" s="13">
        <v>1444.9</v>
      </c>
      <c r="E52" s="12">
        <f t="shared" si="10"/>
        <v>-7.5999999999999091</v>
      </c>
      <c r="F52" s="14">
        <f t="shared" si="11"/>
        <v>99.476764199655776</v>
      </c>
    </row>
    <row r="53" spans="1:6">
      <c r="A53" s="10" t="s">
        <v>72</v>
      </c>
      <c r="B53" s="11" t="s">
        <v>21</v>
      </c>
      <c r="C53" s="12">
        <v>425</v>
      </c>
      <c r="D53" s="13">
        <v>339.7</v>
      </c>
      <c r="E53" s="12">
        <f t="shared" si="10"/>
        <v>-85.300000000000011</v>
      </c>
      <c r="F53" s="14">
        <f t="shared" si="11"/>
        <v>79.929411764705875</v>
      </c>
    </row>
    <row r="54" spans="1:6">
      <c r="A54" s="24" t="s">
        <v>73</v>
      </c>
      <c r="B54" s="16" t="s">
        <v>24</v>
      </c>
      <c r="C54" s="18">
        <f>C46+C50+C52+C53+C51</f>
        <v>17885.5</v>
      </c>
      <c r="D54" s="18">
        <f>D46+D50+D52+D53+D51</f>
        <v>17394.5</v>
      </c>
      <c r="E54" s="20">
        <f>D54-C54</f>
        <v>-491</v>
      </c>
      <c r="F54" s="19">
        <f>D54/C54*100</f>
        <v>97.25475944200609</v>
      </c>
    </row>
    <row r="55" spans="1:6" hidden="1">
      <c r="E55" s="25">
        <f>E26-E25</f>
        <v>-490.99999999999932</v>
      </c>
      <c r="F55" s="26">
        <f t="shared" ref="F55" si="12">F26-F25</f>
        <v>-26.628469748643667</v>
      </c>
    </row>
    <row r="57" spans="1:6">
      <c r="A57" s="40" t="s">
        <v>74</v>
      </c>
      <c r="B57" s="30"/>
      <c r="C57" s="30"/>
      <c r="D57" s="30"/>
      <c r="E57" s="30"/>
      <c r="F57" s="41"/>
    </row>
    <row r="58" spans="1:6">
      <c r="A58" s="10" t="s">
        <v>75</v>
      </c>
      <c r="B58" s="11" t="s">
        <v>64</v>
      </c>
      <c r="C58" s="12">
        <v>0</v>
      </c>
      <c r="D58" s="12">
        <v>144</v>
      </c>
      <c r="E58" s="12">
        <f t="shared" ref="E58:E59" si="13">D58-C58</f>
        <v>144</v>
      </c>
      <c r="F58" s="14" t="s">
        <v>76</v>
      </c>
    </row>
    <row r="59" spans="1:6" ht="30">
      <c r="A59" s="10" t="s">
        <v>77</v>
      </c>
      <c r="B59" s="11" t="s">
        <v>13</v>
      </c>
      <c r="C59" s="12">
        <v>0</v>
      </c>
      <c r="D59" s="12">
        <v>144</v>
      </c>
      <c r="E59" s="12">
        <f t="shared" si="13"/>
        <v>144</v>
      </c>
      <c r="F59" s="14" t="s">
        <v>76</v>
      </c>
    </row>
    <row r="60" spans="1:6" ht="45">
      <c r="A60" s="10" t="s">
        <v>78</v>
      </c>
      <c r="B60" s="11" t="s">
        <v>15</v>
      </c>
      <c r="C60" s="12" t="s">
        <v>76</v>
      </c>
      <c r="D60" s="12" t="s">
        <v>76</v>
      </c>
      <c r="E60" s="12" t="s">
        <v>76</v>
      </c>
      <c r="F60" s="14" t="s">
        <v>76</v>
      </c>
    </row>
    <row r="64" spans="1:6">
      <c r="A64" s="27"/>
      <c r="B64" s="27"/>
      <c r="C64" s="27"/>
      <c r="D64" s="27"/>
      <c r="E64" s="27"/>
      <c r="F64" s="3"/>
    </row>
    <row r="65" spans="1:6">
      <c r="A65" s="27"/>
      <c r="B65" s="27"/>
      <c r="C65" s="27"/>
      <c r="D65" s="27"/>
      <c r="E65" s="27"/>
      <c r="F65" s="3"/>
    </row>
    <row r="66" spans="1:6">
      <c r="A66" s="27" t="s">
        <v>79</v>
      </c>
      <c r="B66" s="27"/>
      <c r="C66" s="27"/>
      <c r="D66" s="27"/>
      <c r="E66" s="27" t="s">
        <v>80</v>
      </c>
      <c r="F66" s="3"/>
    </row>
    <row r="67" spans="1:6">
      <c r="A67" s="27"/>
      <c r="B67" s="27"/>
      <c r="C67" s="27"/>
      <c r="D67" s="27"/>
      <c r="E67" s="27"/>
      <c r="F67" s="3"/>
    </row>
    <row r="68" spans="1:6">
      <c r="A68" s="27" t="s">
        <v>81</v>
      </c>
      <c r="B68" s="27"/>
      <c r="C68" s="27"/>
      <c r="D68" s="27"/>
      <c r="E68" s="27" t="s">
        <v>82</v>
      </c>
      <c r="F68" s="3"/>
    </row>
    <row r="69" spans="1:6">
      <c r="A69" s="27"/>
      <c r="B69" s="27"/>
      <c r="C69" s="27"/>
      <c r="D69" s="27"/>
      <c r="E69" s="27"/>
      <c r="F69" s="3"/>
    </row>
  </sheetData>
  <mergeCells count="12">
    <mergeCell ref="A27:F27"/>
    <mergeCell ref="A34:F34"/>
    <mergeCell ref="A45:F45"/>
    <mergeCell ref="A57:F57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</vt:lpstr>
      <vt:lpstr>II!Область_печати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2020-07-31T06:41:36Z</cp:lastPrinted>
  <dcterms:created xsi:type="dcterms:W3CDTF">2019-06-26T12:37:28Z</dcterms:created>
  <dcterms:modified xsi:type="dcterms:W3CDTF">2020-07-31T06:41:55Z</dcterms:modified>
</cp:coreProperties>
</file>