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віт виконання2кв201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<sst xmlns="http://schemas.openxmlformats.org/spreadsheetml/2006/main" count="45" uniqueCount="44">
  <si>
    <t xml:space="preserve">Виконання фінансового плану по КП „Мукачівське  кар’єроуправління″</t>
  </si>
  <si>
    <t xml:space="preserve">за II  квартал 2019 року.</t>
  </si>
  <si>
    <t xml:space="preserve">тис.грн.</t>
  </si>
  <si>
    <t xml:space="preserve">№ п/п</t>
  </si>
  <si>
    <t xml:space="preserve">Показник</t>
  </si>
  <si>
    <t xml:space="preserve">План на 2019р.</t>
  </si>
  <si>
    <t xml:space="preserve">II Квартал 2019 року план</t>
  </si>
  <si>
    <t xml:space="preserve"> II квартал 2019р. фактично</t>
  </si>
  <si>
    <t xml:space="preserve">% виконання</t>
  </si>
  <si>
    <t xml:space="preserve">Відхилення в сумі</t>
  </si>
  <si>
    <t xml:space="preserve">Загальний дохід</t>
  </si>
  <si>
    <t xml:space="preserve">Дохід від реалізації</t>
  </si>
  <si>
    <t xml:space="preserve">Інші доходи </t>
  </si>
  <si>
    <t xml:space="preserve">Всього витрат, в т. ч.</t>
  </si>
  <si>
    <t xml:space="preserve">2.1</t>
  </si>
  <si>
    <t xml:space="preserve">Витрати операційної діяльності</t>
  </si>
  <si>
    <t xml:space="preserve">ПММ</t>
  </si>
  <si>
    <t xml:space="preserve">матеріали,запасні частини</t>
  </si>
  <si>
    <t xml:space="preserve">електроенергія</t>
  </si>
  <si>
    <t xml:space="preserve">заробітна плата (ФОП)</t>
  </si>
  <si>
    <t xml:space="preserve">вибухові роботи</t>
  </si>
  <si>
    <t xml:space="preserve">амортизація</t>
  </si>
  <si>
    <t xml:space="preserve">пільгові пенсії</t>
  </si>
  <si>
    <t xml:space="preserve">банківське обслуговування</t>
  </si>
  <si>
    <t xml:space="preserve">Інші витрати</t>
  </si>
  <si>
    <t xml:space="preserve">2.2</t>
  </si>
  <si>
    <t xml:space="preserve">Податки, в т. ч.</t>
  </si>
  <si>
    <t xml:space="preserve">надра</t>
  </si>
  <si>
    <t xml:space="preserve">земля</t>
  </si>
  <si>
    <t xml:space="preserve">вода, забруднення, нерухомість</t>
  </si>
  <si>
    <t xml:space="preserve">Капітальні інвестиції</t>
  </si>
  <si>
    <t xml:space="preserve">4</t>
  </si>
  <si>
    <t xml:space="preserve">Сформовані витрати:</t>
  </si>
  <si>
    <t xml:space="preserve">Собвартість реалізованої продукції</t>
  </si>
  <si>
    <t xml:space="preserve">Адміністративні витрати</t>
  </si>
  <si>
    <t xml:space="preserve">Витрати на збут</t>
  </si>
  <si>
    <t xml:space="preserve">Інші операційні витрати</t>
  </si>
  <si>
    <t xml:space="preserve">Дохід (збиток)</t>
  </si>
  <si>
    <t xml:space="preserve">Податки на прибуток</t>
  </si>
  <si>
    <t xml:space="preserve">Чистий дохід</t>
  </si>
  <si>
    <t xml:space="preserve">Директор</t>
  </si>
  <si>
    <t xml:space="preserve">КП"Мукачівське кар’роуправління"</t>
  </si>
  <si>
    <t xml:space="preserve">Годя Ю.О.</t>
  </si>
  <si>
    <t xml:space="preserve">Виконавець: економіст Віщак О.В.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</si>
</sst>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р_._-;\-* #,##0.00_р_._-;_-* \-??_р_._-;_-@_-"/>
    <numFmt numFmtId="166" formatCode="0.00"/>
    <numFmt numFmtId="167" formatCode="0.0"/>
    <numFmt numFmtId="168" formatCode="@"/>
    <numFmt numFmtId="169" formatCode="[$-422]DD/MMM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3:I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8" activeCellId="0" sqref="N1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.71"/>
    <col collapsed="false" customWidth="true" hidden="false" outlineLevel="0" max="3" min="3" style="0" width="5.7"/>
    <col collapsed="false" customWidth="true" hidden="false" outlineLevel="0" max="4" min="4" style="0" width="20.42"/>
    <col collapsed="false" customWidth="true" hidden="false" outlineLevel="0" max="5" min="5" style="0" width="12.57"/>
    <col collapsed="false" customWidth="true" hidden="false" outlineLevel="0" max="6" min="6" style="0" width="9.71"/>
    <col collapsed="false" customWidth="true" hidden="false" outlineLevel="0" max="7" min="7" style="0" width="10.58"/>
    <col collapsed="false" customWidth="true" hidden="false" outlineLevel="0" max="8" min="8" style="0" width="10.99"/>
    <col collapsed="false" customWidth="true" hidden="false" outlineLevel="0" max="9" min="9" style="0" width="14.43"/>
  </cols>
  <sheetData>
    <row r="3" customFormat="false" ht="15.75" hidden="false" customHeight="false" outlineLevel="0" collapsed="false">
      <c r="D3" s="1" t="s">
        <v>0</v>
      </c>
      <c r="E3" s="1"/>
      <c r="F3" s="1"/>
      <c r="G3" s="1"/>
    </row>
    <row r="4" customFormat="false" ht="15.75" hidden="false" customHeight="false" outlineLevel="0" collapsed="false">
      <c r="D4" s="1"/>
      <c r="E4" s="1" t="s">
        <v>1</v>
      </c>
      <c r="F4" s="1"/>
      <c r="G4" s="1"/>
    </row>
    <row r="5" customFormat="false" ht="15" hidden="false" customHeight="false" outlineLevel="0" collapsed="false">
      <c r="I5" s="0" t="s">
        <v>2</v>
      </c>
    </row>
    <row r="6" customFormat="false" ht="60" hidden="false" customHeight="false" outlineLevel="0" collapsed="false">
      <c r="C6" s="2" t="s">
        <v>3</v>
      </c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customFormat="false" ht="15" hidden="false" customHeight="false" outlineLevel="0" collapsed="false">
      <c r="C7" s="2" t="n">
        <v>1</v>
      </c>
      <c r="D7" s="3" t="s">
        <v>10</v>
      </c>
      <c r="E7" s="5" t="n">
        <f aca="false">E8+E9</f>
        <v>43387.2</v>
      </c>
      <c r="F7" s="6" t="n">
        <f aca="false">F8+F9</f>
        <v>12745.1</v>
      </c>
      <c r="G7" s="7" t="n">
        <f aca="false">G8+G9</f>
        <v>13688.7</v>
      </c>
      <c r="H7" s="8" t="n">
        <f aca="false">G7/F7%-100</f>
        <v>7.40362963021083</v>
      </c>
      <c r="I7" s="9" t="n">
        <f aca="false">G7-F7</f>
        <v>943.6</v>
      </c>
    </row>
    <row r="8" customFormat="false" ht="15" hidden="false" customHeight="false" outlineLevel="0" collapsed="false">
      <c r="C8" s="10"/>
      <c r="D8" s="11" t="s">
        <v>11</v>
      </c>
      <c r="E8" s="12" t="n">
        <v>43176</v>
      </c>
      <c r="F8" s="13" t="n">
        <v>12671.8</v>
      </c>
      <c r="G8" s="14" t="n">
        <v>13542.8</v>
      </c>
      <c r="H8" s="8" t="n">
        <f aca="false">G8/F8%-100</f>
        <v>6.87353020091858</v>
      </c>
      <c r="I8" s="9" t="n">
        <f aca="false">G8-F8</f>
        <v>871</v>
      </c>
    </row>
    <row r="9" customFormat="false" ht="15" hidden="false" customHeight="false" outlineLevel="0" collapsed="false">
      <c r="C9" s="10"/>
      <c r="D9" s="11" t="s">
        <v>12</v>
      </c>
      <c r="E9" s="12" t="n">
        <v>211.2</v>
      </c>
      <c r="F9" s="13" t="n">
        <v>73.3</v>
      </c>
      <c r="G9" s="14" t="n">
        <v>145.9</v>
      </c>
      <c r="H9" s="8" t="n">
        <f aca="false">G9/F9%-100</f>
        <v>99.0450204638472</v>
      </c>
      <c r="I9" s="9" t="n">
        <f aca="false">G9-F9</f>
        <v>72.6</v>
      </c>
    </row>
    <row r="10" customFormat="false" ht="15" hidden="false" customHeight="false" outlineLevel="0" collapsed="false">
      <c r="C10" s="2" t="n">
        <v>2</v>
      </c>
      <c r="D10" s="3" t="s">
        <v>13</v>
      </c>
      <c r="E10" s="5" t="n">
        <f aca="false">E11+E21</f>
        <v>39435.8</v>
      </c>
      <c r="F10" s="6" t="n">
        <f aca="false">F11+F21</f>
        <v>10832.1</v>
      </c>
      <c r="G10" s="6" t="n">
        <f aca="false">G11+G21</f>
        <v>12751.7</v>
      </c>
      <c r="H10" s="8" t="n">
        <f aca="false">G10/F10%-100</f>
        <v>17.7214021288577</v>
      </c>
      <c r="I10" s="9" t="n">
        <f aca="false">G10-F10</f>
        <v>1919.6</v>
      </c>
    </row>
    <row r="11" customFormat="false" ht="15" hidden="false" customHeight="false" outlineLevel="0" collapsed="false">
      <c r="C11" s="15" t="s">
        <v>14</v>
      </c>
      <c r="D11" s="3" t="s">
        <v>15</v>
      </c>
      <c r="E11" s="16" t="n">
        <f aca="false">E12+E13+E14+E15+E16+E17+E18+E19+E20</f>
        <v>37614</v>
      </c>
      <c r="F11" s="7" t="n">
        <f aca="false">F12+F13+F14+F15+F16+F17+F18+F19+F20</f>
        <v>10365.4</v>
      </c>
      <c r="G11" s="7" t="n">
        <f aca="false">G12+G13+G14+G15+G16+G17+G18+G19+G20</f>
        <v>12249.9</v>
      </c>
      <c r="H11" s="8" t="n">
        <f aca="false">G11/F11%-100</f>
        <v>18.1806780249677</v>
      </c>
      <c r="I11" s="9" t="n">
        <f aca="false">G11-F11</f>
        <v>1884.5</v>
      </c>
    </row>
    <row r="12" customFormat="false" ht="15" hidden="false" customHeight="false" outlineLevel="0" collapsed="false">
      <c r="C12" s="10"/>
      <c r="D12" s="10" t="s">
        <v>16</v>
      </c>
      <c r="E12" s="13" t="n">
        <v>5052</v>
      </c>
      <c r="F12" s="13" t="n">
        <v>1450.5</v>
      </c>
      <c r="G12" s="14" t="n">
        <v>1722.5</v>
      </c>
      <c r="H12" s="8" t="n">
        <f aca="false">G12/F12%-100</f>
        <v>18.7521544295071</v>
      </c>
      <c r="I12" s="9" t="n">
        <f aca="false">G12-F12</f>
        <v>272</v>
      </c>
    </row>
    <row r="13" customFormat="false" ht="15" hidden="false" customHeight="false" outlineLevel="0" collapsed="false">
      <c r="C13" s="10"/>
      <c r="D13" s="10" t="s">
        <v>17</v>
      </c>
      <c r="E13" s="13" t="n">
        <v>5612</v>
      </c>
      <c r="F13" s="14" t="n">
        <v>1680.5</v>
      </c>
      <c r="G13" s="13" t="n">
        <v>2077.3</v>
      </c>
      <c r="H13" s="8" t="n">
        <f aca="false">G13/F13%-100</f>
        <v>23.6120202320738</v>
      </c>
      <c r="I13" s="9" t="n">
        <f aca="false">G13-F13</f>
        <v>396.8</v>
      </c>
    </row>
    <row r="14" customFormat="false" ht="15" hidden="false" customHeight="false" outlineLevel="0" collapsed="false">
      <c r="C14" s="10"/>
      <c r="D14" s="10" t="s">
        <v>18</v>
      </c>
      <c r="E14" s="13" t="n">
        <v>1979.2</v>
      </c>
      <c r="F14" s="13" t="n">
        <v>513.6</v>
      </c>
      <c r="G14" s="14" t="n">
        <v>642</v>
      </c>
      <c r="H14" s="8" t="n">
        <f aca="false">G14/F14%-100</f>
        <v>25</v>
      </c>
      <c r="I14" s="9" t="n">
        <f aca="false">G14-F14</f>
        <v>128.4</v>
      </c>
    </row>
    <row r="15" customFormat="false" ht="15" hidden="false" customHeight="false" outlineLevel="0" collapsed="false">
      <c r="C15" s="10"/>
      <c r="D15" s="10" t="s">
        <v>19</v>
      </c>
      <c r="E15" s="13" t="n">
        <v>13679.7</v>
      </c>
      <c r="F15" s="13" t="n">
        <v>3837</v>
      </c>
      <c r="G15" s="13" t="n">
        <v>5102.5</v>
      </c>
      <c r="H15" s="8" t="n">
        <f aca="false">G15/F15%-100</f>
        <v>32.9814959603857</v>
      </c>
      <c r="I15" s="9" t="n">
        <f aca="false">G15-F15</f>
        <v>1265.5</v>
      </c>
    </row>
    <row r="16" customFormat="false" ht="15" hidden="false" customHeight="false" outlineLevel="0" collapsed="false">
      <c r="C16" s="10"/>
      <c r="D16" s="10" t="s">
        <v>20</v>
      </c>
      <c r="E16" s="13" t="n">
        <v>8920</v>
      </c>
      <c r="F16" s="13" t="n">
        <v>2200</v>
      </c>
      <c r="G16" s="13" t="n">
        <v>798.8</v>
      </c>
      <c r="H16" s="8" t="n">
        <f aca="false">G16/F16%-100</f>
        <v>-63.6909090909091</v>
      </c>
      <c r="I16" s="9" t="n">
        <f aca="false">G16-F16</f>
        <v>-1401.2</v>
      </c>
    </row>
    <row r="17" customFormat="false" ht="15" hidden="false" customHeight="false" outlineLevel="0" collapsed="false">
      <c r="C17" s="10"/>
      <c r="D17" s="10" t="s">
        <v>21</v>
      </c>
      <c r="E17" s="13" t="n">
        <v>1560</v>
      </c>
      <c r="F17" s="13" t="n">
        <v>410</v>
      </c>
      <c r="G17" s="14" t="n">
        <v>742.9</v>
      </c>
      <c r="H17" s="8" t="n">
        <f aca="false">G17/F17%-100</f>
        <v>81.1951219512195</v>
      </c>
      <c r="I17" s="9" t="n">
        <f aca="false">G17-F17</f>
        <v>332.9</v>
      </c>
    </row>
    <row r="18" customFormat="false" ht="15" hidden="false" customHeight="false" outlineLevel="0" collapsed="false">
      <c r="C18" s="10"/>
      <c r="D18" s="10" t="s">
        <v>22</v>
      </c>
      <c r="E18" s="13" t="n">
        <v>63.2</v>
      </c>
      <c r="F18" s="13" t="n">
        <v>15.8</v>
      </c>
      <c r="G18" s="13" t="n">
        <v>35.7</v>
      </c>
      <c r="H18" s="8" t="n">
        <f aca="false">G18/F18%-100</f>
        <v>125.949367088608</v>
      </c>
      <c r="I18" s="9" t="n">
        <f aca="false">G18-F18</f>
        <v>19.9</v>
      </c>
    </row>
    <row r="19" customFormat="false" ht="15" hidden="false" customHeight="false" outlineLevel="0" collapsed="false">
      <c r="C19" s="10"/>
      <c r="D19" s="10" t="s">
        <v>23</v>
      </c>
      <c r="E19" s="14" t="n">
        <v>11.2</v>
      </c>
      <c r="F19" s="13" t="n">
        <v>2.8</v>
      </c>
      <c r="G19" s="14" t="n">
        <v>10</v>
      </c>
      <c r="H19" s="8" t="n">
        <f aca="false">G19/F19%-100</f>
        <v>257.142857142857</v>
      </c>
      <c r="I19" s="9" t="n">
        <f aca="false">G19-F19</f>
        <v>7.2</v>
      </c>
    </row>
    <row r="20" customFormat="false" ht="15" hidden="false" customHeight="false" outlineLevel="0" collapsed="false">
      <c r="C20" s="10"/>
      <c r="D20" s="10" t="s">
        <v>24</v>
      </c>
      <c r="E20" s="14" t="n">
        <v>736.7</v>
      </c>
      <c r="F20" s="13" t="n">
        <v>255.2</v>
      </c>
      <c r="G20" s="14" t="n">
        <v>1118.2</v>
      </c>
      <c r="H20" s="8" t="n">
        <f aca="false">G20/F20%-100</f>
        <v>338.166144200627</v>
      </c>
      <c r="I20" s="9" t="n">
        <f aca="false">G20-F20</f>
        <v>863</v>
      </c>
    </row>
    <row r="21" customFormat="false" ht="15" hidden="false" customHeight="false" outlineLevel="0" collapsed="false">
      <c r="C21" s="15" t="s">
        <v>25</v>
      </c>
      <c r="D21" s="2" t="s">
        <v>26</v>
      </c>
      <c r="E21" s="6" t="n">
        <f aca="false">E22+E23+E24</f>
        <v>1821.8</v>
      </c>
      <c r="F21" s="6" t="n">
        <f aca="false">F22+F23+F24</f>
        <v>466.7</v>
      </c>
      <c r="G21" s="6" t="n">
        <f aca="false">G22+G23+G24</f>
        <v>501.8</v>
      </c>
      <c r="H21" s="8" t="n">
        <f aca="false">G21/F21%-100</f>
        <v>7.52089136490251</v>
      </c>
      <c r="I21" s="9" t="n">
        <f aca="false">G21-F21</f>
        <v>35.1</v>
      </c>
    </row>
    <row r="22" customFormat="false" ht="15" hidden="false" customHeight="false" outlineLevel="0" collapsed="false">
      <c r="C22" s="10"/>
      <c r="D22" s="10" t="s">
        <v>27</v>
      </c>
      <c r="E22" s="14" t="n">
        <v>1180.5</v>
      </c>
      <c r="F22" s="13" t="n">
        <v>300</v>
      </c>
      <c r="G22" s="13" t="n">
        <v>422.9</v>
      </c>
      <c r="H22" s="8" t="n">
        <f aca="false">G22/F22%-100</f>
        <v>40.9666666666667</v>
      </c>
      <c r="I22" s="9" t="n">
        <f aca="false">G22-F22</f>
        <v>122.9</v>
      </c>
    </row>
    <row r="23" customFormat="false" ht="15" hidden="false" customHeight="false" outlineLevel="0" collapsed="false">
      <c r="C23" s="17"/>
      <c r="D23" s="10" t="s">
        <v>28</v>
      </c>
      <c r="E23" s="13" t="n">
        <v>636.5</v>
      </c>
      <c r="F23" s="13" t="n">
        <v>165.5</v>
      </c>
      <c r="G23" s="13" t="n">
        <v>75.6</v>
      </c>
      <c r="H23" s="8" t="n">
        <f aca="false">G23/F23%-100</f>
        <v>-54.3202416918429</v>
      </c>
      <c r="I23" s="9" t="n">
        <f aca="false">G23-F23</f>
        <v>-89.9</v>
      </c>
    </row>
    <row r="24" customFormat="false" ht="15" hidden="false" customHeight="false" outlineLevel="0" collapsed="false">
      <c r="C24" s="10"/>
      <c r="D24" s="10" t="s">
        <v>29</v>
      </c>
      <c r="E24" s="13" t="n">
        <v>4.8</v>
      </c>
      <c r="F24" s="13" t="n">
        <v>1.2</v>
      </c>
      <c r="G24" s="13" t="n">
        <v>3.3</v>
      </c>
      <c r="H24" s="8" t="n">
        <f aca="false">G24/F24%-100</f>
        <v>175</v>
      </c>
      <c r="I24" s="9" t="n">
        <f aca="false">G24-F24</f>
        <v>2.1</v>
      </c>
    </row>
    <row r="25" customFormat="false" ht="15" hidden="false" customHeight="false" outlineLevel="0" collapsed="false">
      <c r="C25" s="2" t="n">
        <v>3</v>
      </c>
      <c r="D25" s="2" t="s">
        <v>30</v>
      </c>
      <c r="E25" s="6" t="n">
        <v>1500</v>
      </c>
      <c r="F25" s="6"/>
      <c r="G25" s="6" t="n">
        <v>523.9</v>
      </c>
      <c r="H25" s="8"/>
      <c r="I25" s="9" t="n">
        <f aca="false">G25-F25</f>
        <v>523.9</v>
      </c>
    </row>
    <row r="26" customFormat="false" ht="15" hidden="false" customHeight="false" outlineLevel="0" collapsed="false">
      <c r="C26" s="15" t="s">
        <v>31</v>
      </c>
      <c r="D26" s="2" t="s">
        <v>32</v>
      </c>
      <c r="E26" s="13"/>
      <c r="F26" s="11"/>
      <c r="G26" s="6" t="n">
        <f aca="false">G27+G28+G29+G30+G31</f>
        <v>12771.9</v>
      </c>
      <c r="H26" s="8"/>
      <c r="I26" s="9"/>
    </row>
    <row r="27" customFormat="false" ht="15" hidden="false" customHeight="false" outlineLevel="0" collapsed="false">
      <c r="C27" s="15"/>
      <c r="D27" s="10" t="s">
        <v>33</v>
      </c>
      <c r="E27" s="13"/>
      <c r="F27" s="11"/>
      <c r="G27" s="13" t="n">
        <v>9069.9</v>
      </c>
      <c r="H27" s="8"/>
      <c r="I27" s="9"/>
    </row>
    <row r="28" customFormat="false" ht="15" hidden="false" customHeight="false" outlineLevel="0" collapsed="false">
      <c r="C28" s="15"/>
      <c r="D28" s="10" t="s">
        <v>34</v>
      </c>
      <c r="E28" s="13"/>
      <c r="F28" s="11"/>
      <c r="G28" s="13" t="n">
        <v>1543.5</v>
      </c>
      <c r="H28" s="8"/>
      <c r="I28" s="9"/>
    </row>
    <row r="29" customFormat="false" ht="15" hidden="false" customHeight="false" outlineLevel="0" collapsed="false">
      <c r="C29" s="15"/>
      <c r="D29" s="10" t="s">
        <v>35</v>
      </c>
      <c r="E29" s="13"/>
      <c r="F29" s="11"/>
      <c r="G29" s="13" t="n">
        <v>361.1</v>
      </c>
      <c r="H29" s="8"/>
      <c r="I29" s="9"/>
    </row>
    <row r="30" customFormat="false" ht="15" hidden="false" customHeight="false" outlineLevel="0" collapsed="false">
      <c r="C30" s="15"/>
      <c r="D30" s="10" t="s">
        <v>36</v>
      </c>
      <c r="E30" s="13"/>
      <c r="F30" s="11"/>
      <c r="G30" s="13" t="n">
        <v>1454.9</v>
      </c>
      <c r="H30" s="8"/>
      <c r="I30" s="9"/>
    </row>
    <row r="31" customFormat="false" ht="15" hidden="false" customHeight="false" outlineLevel="0" collapsed="false">
      <c r="C31" s="15"/>
      <c r="D31" s="10" t="s">
        <v>24</v>
      </c>
      <c r="E31" s="13"/>
      <c r="F31" s="11"/>
      <c r="G31" s="13" t="n">
        <v>342.5</v>
      </c>
      <c r="H31" s="8"/>
      <c r="I31" s="9"/>
    </row>
    <row r="32" customFormat="false" ht="15" hidden="false" customHeight="false" outlineLevel="0" collapsed="false">
      <c r="C32" s="2" t="n">
        <v>5</v>
      </c>
      <c r="D32" s="18" t="s">
        <v>37</v>
      </c>
      <c r="E32" s="6" t="n">
        <f aca="false">E7-E10</f>
        <v>3951.4</v>
      </c>
      <c r="F32" s="6" t="n">
        <f aca="false">F7-F10</f>
        <v>1913</v>
      </c>
      <c r="G32" s="6" t="n">
        <f aca="false">G7-G26</f>
        <v>916.799999999999</v>
      </c>
      <c r="H32" s="8" t="n">
        <f aca="false">G32/F32%-100</f>
        <v>-52.0752744380554</v>
      </c>
      <c r="I32" s="9" t="n">
        <f aca="false">G32-F32</f>
        <v>-996.199999999999</v>
      </c>
    </row>
    <row r="33" customFormat="false" ht="15" hidden="false" customHeight="false" outlineLevel="0" collapsed="false">
      <c r="C33" s="10"/>
      <c r="D33" s="11" t="s">
        <v>38</v>
      </c>
      <c r="E33" s="13" t="n">
        <v>711.2</v>
      </c>
      <c r="F33" s="13" t="n">
        <v>344.3</v>
      </c>
      <c r="G33" s="13"/>
      <c r="H33" s="8"/>
      <c r="I33" s="9"/>
    </row>
    <row r="34" customFormat="false" ht="15" hidden="false" customHeight="false" outlineLevel="0" collapsed="false">
      <c r="C34" s="2" t="n">
        <v>6</v>
      </c>
      <c r="D34" s="3" t="s">
        <v>39</v>
      </c>
      <c r="E34" s="6" t="n">
        <f aca="false">E32-E33</f>
        <v>3240.2</v>
      </c>
      <c r="F34" s="6" t="n">
        <f aca="false">F32-F33</f>
        <v>1568.7</v>
      </c>
      <c r="G34" s="6" t="n">
        <f aca="false">G32-G33</f>
        <v>916.799999999999</v>
      </c>
      <c r="H34" s="8" t="n">
        <f aca="false">G34/F34%-100</f>
        <v>-41.5567030024861</v>
      </c>
      <c r="I34" s="9" t="n">
        <f aca="false">G34-F34</f>
        <v>-651.899999999999</v>
      </c>
    </row>
    <row r="37" customFormat="false" ht="15" hidden="false" customHeight="false" outlineLevel="0" collapsed="false">
      <c r="D37" s="0" t="s">
        <v>40</v>
      </c>
    </row>
    <row r="38" customFormat="false" ht="15" hidden="false" customHeight="false" outlineLevel="0" collapsed="false">
      <c r="D38" s="0" t="s">
        <v>41</v>
      </c>
      <c r="H38" s="0" t="s">
        <v>42</v>
      </c>
    </row>
    <row r="41" customFormat="false" ht="15" hidden="false" customHeight="false" outlineLevel="0" collapsed="false">
      <c r="D41" s="19" t="s">
        <v>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2002-01-09T12:22:32Z</dcterms:created>
  <dc:creator>HOME</dc:creator>
  <dc:description/>
  <dc:language>uk-UA</dc:language>
  <cp:lastModifiedBy>Люба</cp:lastModifiedBy>
  <cp:lastPrinted>2019-07-18T10:15:19Z</cp:lastPrinted>
  <dcterms:modified xsi:type="dcterms:W3CDTF">2019-10-24T09:11:11Z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