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tabRatio="631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0">'фінплан'!$26:$27</definedName>
    <definedName name="_xlnm.Print_Area" localSheetId="2">'таблиця 2'!$A$1:$I$23</definedName>
    <definedName name="_xlnm.Print_Area" localSheetId="0">'фінплан'!$A$1:$I$123</definedName>
  </definedNames>
  <calcPr fullCalcOnLoad="1"/>
</workbook>
</file>

<file path=xl/sharedStrings.xml><?xml version="1.0" encoding="utf-8"?>
<sst xmlns="http://schemas.openxmlformats.org/spreadsheetml/2006/main" count="544" uniqueCount="422">
  <si>
    <t>X</t>
  </si>
  <si>
    <t>Керівник підприємства                                                       __________________                                                              ____________________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</si>
  <si>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</si>
  <si>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</si>
  <si>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</si>
  <si>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</si>
  <si>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</si>
  <si>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</si>
  <si>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</si>
  <si>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</si>
  <si>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</si>
  <si>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</si>
  <si>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</si>
  <si>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</si>
  <si>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</si>
  <si>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</si>
  <si>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</si>
  <si>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</si>
  <si>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</si>
  <si>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</si>
  <si>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</si>
  <si>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</si>
  <si>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</si>
  <si>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</si>
  <si>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</si>
  <si>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</si>
  <si>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</si>
  <si>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</si>
  <si>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</si>
  <si>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 xml:space="preserve">Організаційно-правова форма 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</si>
  <si>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</si>
  <si>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</si>
  <si>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</si>
  <si>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</si>
  <si>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</si>
  <si>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</si>
  <si>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</si>
  <si>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</si>
  <si>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</si>
  <si>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016</t>
  </si>
  <si>
    <t>Усього доходів</t>
  </si>
  <si>
    <t>коди</t>
  </si>
  <si>
    <t>Рік</t>
  </si>
  <si>
    <t>за КОАТУУ</t>
  </si>
  <si>
    <t>Одиниця виміру: тис. грн.</t>
  </si>
  <si>
    <t>Основні фінансові показники підприємства</t>
  </si>
  <si>
    <t>І. Формування прибутку підприємства</t>
  </si>
  <si>
    <t>Довідка:</t>
  </si>
  <si>
    <t>факт минулого року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</si>
  <si>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</si>
  <si>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</si>
  <si>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</si>
  <si>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</si>
  <si>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</si>
  <si>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</si>
  <si>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</si>
  <si>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</si>
  <si>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012/1</t>
  </si>
  <si>
    <t>012/2</t>
  </si>
  <si>
    <t>012/5</t>
  </si>
  <si>
    <t>017</t>
  </si>
  <si>
    <t>018</t>
  </si>
  <si>
    <t>019</t>
  </si>
  <si>
    <t>Доходи</t>
  </si>
  <si>
    <t>Витрати</t>
  </si>
  <si>
    <t>022/1</t>
  </si>
  <si>
    <t>023/1</t>
  </si>
  <si>
    <t>023/2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</si>
  <si>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</si>
  <si>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</si>
  <si>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</si>
  <si>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</si>
  <si>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</si>
  <si>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</si>
  <si>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</si>
  <si>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</si>
  <si>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</si>
  <si>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</si>
  <si>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</si>
  <si>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</si>
  <si>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</si>
  <si>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</si>
  <si>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</si>
  <si>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</si>
  <si>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</si>
  <si>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</si>
  <si>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</si>
  <si>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</si>
  <si>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</si>
  <si>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</si>
  <si>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</si>
  <si>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</si>
  <si>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</si>
  <si>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</si>
  <si>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</si>
  <si>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</si>
  <si>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</si>
  <si>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</si>
  <si>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</si>
  <si>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</si>
  <si>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</si>
  <si>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</si>
  <si>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</si>
  <si>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</si>
  <si>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</si>
  <si>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</si>
  <si>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</si>
  <si>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</si>
  <si>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</si>
  <si>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</si>
  <si>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</si>
  <si>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</si>
  <si>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</si>
  <si>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</si>
  <si>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</si>
  <si>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</si>
  <si>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</si>
  <si>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</si>
  <si>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</si>
  <si>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</si>
  <si>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</si>
  <si>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</si>
  <si>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</si>
  <si>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</si>
  <si>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</si>
  <si>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</si>
  <si>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</si>
  <si>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</si>
  <si>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</si>
  <si>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</si>
  <si>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</si>
  <si>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</si>
  <si>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</si>
  <si>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фінансовий план поточного року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</si>
  <si>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</si>
  <si>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</si>
  <si>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</si>
  <si>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</si>
  <si>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</si>
  <si>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</si>
  <si>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</si>
  <si>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</si>
  <si>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</si>
  <si>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</si>
  <si>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</si>
  <si>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</si>
  <si>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</si>
  <si>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</si>
  <si>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</si>
  <si>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</si>
  <si>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</si>
  <si>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>Керівник підприємства                                                                                  __________________                                                                                         ____________________</t>
  </si>
  <si>
    <t xml:space="preserve"> (посада)                                                                                                                         (підпис)                                                                                                                  (ПІБ)  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</si>
  <si>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</si>
  <si>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</si>
  <si>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</si>
  <si>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</si>
  <si>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</si>
  <si>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</si>
  <si>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</si>
  <si>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</si>
  <si>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</si>
  <si>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</si>
  <si>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</si>
  <si>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</si>
  <si>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</si>
  <si>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</si>
  <si>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</si>
  <si>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</si>
  <si>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</si>
  <si>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</si>
  <si>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</si>
  <si>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</si>
  <si>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</si>
  <si>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</si>
  <si>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</si>
  <si>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</si>
  <si>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</si>
  <si>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________________________________________________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</si>
  <si>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</si>
  <si>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</si>
  <si>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</si>
  <si>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</si>
  <si>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</si>
  <si>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</si>
  <si>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</si>
  <si>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</si>
  <si>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</si>
  <si>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</si>
  <si>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</si>
  <si>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</si>
  <si>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</si>
  <si>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</si>
  <si>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</si>
  <si>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</si>
  <si>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</si>
  <si>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</si>
  <si>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</si>
  <si>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</si>
  <si>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</si>
  <si>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</si>
  <si>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</si>
  <si>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</si>
  <si>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</si>
  <si>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</si>
  <si>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</si>
  <si>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</si>
  <si>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</si>
  <si>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</si>
  <si>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</si>
  <si>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</si>
  <si>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</si>
  <si>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</si>
  <si>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</si>
  <si>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</si>
  <si>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</si>
  <si>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</si>
  <si>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</si>
  <si>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</si>
  <si>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</si>
  <si>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</si>
  <si>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</si>
  <si>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</si>
  <si>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</si>
  <si>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</si>
  <si>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</si>
  <si>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</si>
  <si>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</si>
  <si>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</si>
  <si>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</si>
  <si>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</si>
  <si>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</si>
  <si>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</si>
  <si>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</si>
  <si>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</si>
  <si>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</si>
  <si>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</si>
  <si>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</si>
  <si>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</si>
  <si>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</si>
  <si>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</si>
  <si>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</si>
  <si>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</si>
  <si>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</si>
  <si>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</si>
  <si>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</si>
  <si>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</si>
  <si>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</si>
  <si>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</si>
  <si>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</si>
  <si>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</si>
  <si>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</si>
  <si>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</si>
  <si>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</si>
  <si>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</si>
  <si>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</si>
  <si>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</si>
  <si>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</si>
  <si>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</si>
  <si>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</si>
  <si>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</si>
  <si>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</si>
  <si>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</si>
  <si>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</si>
  <si>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</si>
  <si>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</si>
  <si>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</si>
  <si>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</si>
  <si>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</si>
  <si>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</si>
  <si>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</si>
  <si>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</si>
  <si>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</si>
  <si>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</si>
  <si>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</si>
  <si>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</si>
  <si>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</si>
  <si>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</si>
  <si>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</si>
  <si>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</si>
  <si>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</si>
  <si>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</si>
  <si>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</si>
  <si>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</si>
  <si>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витрати на збут </t>
    </r>
    <r>
      <rPr>
        <i/>
        <sz val="10"/>
        <rFont val="Times New Roman"/>
        <family val="1"/>
      </rPr>
      <t>(розшифрування)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</si>
  <si>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</si>
  <si>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</si>
  <si>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</si>
  <si>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</si>
  <si>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t>Керівник підприємства                                               __________________                                                  ____________________</t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</si>
  <si>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</si>
  <si>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</si>
  <si>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</si>
  <si>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</si>
  <si>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</si>
  <si>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</si>
  <si>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</si>
  <si>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</si>
  <si>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</si>
  <si>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</si>
  <si>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</si>
  <si>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</si>
  <si>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</si>
  <si>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</si>
  <si>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</si>
  <si>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</si>
  <si>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</si>
  <si>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</si>
  <si>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</si>
  <si>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</si>
  <si>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</si>
  <si>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</si>
  <si>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</si>
  <si>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</si>
  <si>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</si>
  <si>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</si>
  <si>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</si>
  <si>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</si>
  <si>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</si>
  <si>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</si>
  <si>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</si>
  <si>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</si>
  <si>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</si>
  <si>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</si>
  <si>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</si>
  <si>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</si>
  <si>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</si>
  <si>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>2.</t>
  </si>
  <si>
    <t>3.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</si>
  <si>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</si>
  <si>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</si>
  <si>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</si>
  <si>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</si>
  <si>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</si>
  <si>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</si>
  <si>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</si>
  <si>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</si>
  <si>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</si>
  <si>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</si>
  <si>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</si>
  <si>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</si>
  <si>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</si>
  <si>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</si>
  <si>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</si>
  <si>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</si>
  <si>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</si>
  <si>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</si>
  <si>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</si>
  <si>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</si>
  <si>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</si>
  <si>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</si>
  <si>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</si>
  <si>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</si>
  <si>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</si>
  <si>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</si>
  <si>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</si>
  <si>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</si>
  <si>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</si>
  <si>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</si>
  <si>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в тому числі</t>
  </si>
  <si>
    <t>012//7</t>
  </si>
  <si>
    <t>комунальне підприємство</t>
  </si>
  <si>
    <t xml:space="preserve"> </t>
  </si>
  <si>
    <t>Територія     Мукачево</t>
  </si>
  <si>
    <t>Директор</t>
  </si>
  <si>
    <t>Адміністративні витрати</t>
  </si>
  <si>
    <t>Витрати на збут</t>
  </si>
  <si>
    <t>Податки</t>
  </si>
  <si>
    <t xml:space="preserve">Інші фінансові доходи (розшифрувати) </t>
  </si>
  <si>
    <t>Витрати на нарахування оплати праці</t>
  </si>
  <si>
    <t>Підприємство   КП "Мукачівське кар’єроуправління"</t>
  </si>
  <si>
    <t>Місцезнаходження  Закарпатська обл. м. Мукачево вул. Ужгородська 17</t>
  </si>
  <si>
    <t>Телефон 03131-7-10-80</t>
  </si>
  <si>
    <t>Прізвище та ініціали керівника Годя Юрій Омелянович</t>
  </si>
  <si>
    <t>Годя Ю.О.</t>
  </si>
  <si>
    <t>Віщак О.В</t>
  </si>
  <si>
    <t xml:space="preserve">Економіст              </t>
  </si>
  <si>
    <t>Віщак О.В.</t>
  </si>
  <si>
    <t>Економіст</t>
  </si>
  <si>
    <t>03327078</t>
  </si>
  <si>
    <t>Годя Ю.О</t>
  </si>
  <si>
    <t>Вибухові роботи</t>
  </si>
  <si>
    <t>Електроенергія</t>
  </si>
  <si>
    <t>ПМП</t>
  </si>
  <si>
    <t xml:space="preserve">Розробка уступів </t>
  </si>
  <si>
    <t>Профспілкові внески</t>
  </si>
  <si>
    <t>Усього операційних витрат</t>
  </si>
  <si>
    <t>Прибуток від операційної діяльності</t>
  </si>
  <si>
    <t>Податок  на прибуток</t>
  </si>
  <si>
    <t>Чистий прибуток</t>
  </si>
  <si>
    <t>Ремонти</t>
  </si>
  <si>
    <t>001/3</t>
  </si>
  <si>
    <t>Ремонти  обладнання, машин та агрегатів</t>
  </si>
  <si>
    <t>Будівельні матеріали</t>
  </si>
  <si>
    <t>Фінансовий результат діяльності</t>
  </si>
  <si>
    <t>Оренда техніки ,послуги</t>
  </si>
  <si>
    <t>Дозвіьні документи (Держпраця,Держдор НДІ,Зак.ЕТЦ Техогляд)</t>
  </si>
  <si>
    <r>
      <t xml:space="preserve">Інші вирахування з доходу </t>
    </r>
    <r>
      <rPr>
        <i/>
        <sz val="16"/>
        <rFont val="Times New Roman"/>
        <family val="1"/>
      </rPr>
      <t>(розшифрування)</t>
    </r>
  </si>
  <si>
    <r>
      <t xml:space="preserve">Чистий дохід (виручка) від реалізації продукції (товарів, робіт, послуг) </t>
    </r>
    <r>
      <rPr>
        <i/>
        <sz val="16"/>
        <rFont val="Times New Roman"/>
        <family val="1"/>
      </rPr>
      <t>(розшифрування)</t>
    </r>
  </si>
  <si>
    <r>
      <t xml:space="preserve">Інші операційні доходи </t>
    </r>
    <r>
      <rPr>
        <i/>
        <sz val="16"/>
        <rFont val="Times New Roman"/>
        <family val="1"/>
      </rPr>
      <t>(розшифрування)</t>
    </r>
  </si>
  <si>
    <r>
      <t xml:space="preserve">Дохід від участі в капіталі </t>
    </r>
    <r>
      <rPr>
        <i/>
        <sz val="16"/>
        <rFont val="Times New Roman"/>
        <family val="1"/>
      </rPr>
      <t>(розшифрування)</t>
    </r>
  </si>
  <si>
    <r>
      <t xml:space="preserve">Інші фінансові доходи </t>
    </r>
    <r>
      <rPr>
        <i/>
        <sz val="16"/>
        <rFont val="Times New Roman"/>
        <family val="1"/>
      </rPr>
      <t>(розшифрування)</t>
    </r>
  </si>
  <si>
    <r>
      <t xml:space="preserve">Інші доходи </t>
    </r>
    <r>
      <rPr>
        <i/>
        <sz val="16"/>
        <rFont val="Times New Roman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</si>
  <si>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b/>
        <i/>
        <sz val="16"/>
        <rFont val="Times New Roman"/>
        <family val="1"/>
      </rPr>
      <t xml:space="preserve"> (розшифрування)</t>
    </r>
  </si>
  <si>
    <r>
      <t xml:space="preserve">Інші фонди </t>
    </r>
    <r>
      <rPr>
        <b/>
        <i/>
        <sz val="16"/>
        <rFont val="Times New Roman"/>
        <family val="1"/>
      </rPr>
      <t>(розшифрувати)</t>
    </r>
  </si>
  <si>
    <r>
      <t xml:space="preserve">Інші податки </t>
    </r>
    <r>
      <rPr>
        <i/>
        <sz val="16"/>
        <rFont val="Times New Roman"/>
        <family val="1"/>
      </rPr>
      <t>(розшифрувати)</t>
    </r>
  </si>
  <si>
    <r>
      <t xml:space="preserve">інші платежі </t>
    </r>
    <r>
      <rPr>
        <i/>
        <sz val="16"/>
        <rFont val="Times New Roman"/>
        <family val="1"/>
      </rPr>
      <t>(розшифрувати)</t>
    </r>
  </si>
  <si>
    <t>"ПОГОДЖЕНО"</t>
  </si>
  <si>
    <t>Начальник УМГ</t>
  </si>
  <si>
    <r>
      <t xml:space="preserve">"ЗАТВЕРДЖЕНО" </t>
    </r>
    <r>
      <rPr>
        <sz val="16"/>
        <rFont val="Times New Roman"/>
        <family val="1"/>
      </rPr>
      <t xml:space="preserve"> </t>
    </r>
  </si>
  <si>
    <t xml:space="preserve"> Директор "Мукачівського кар’єроуправління"</t>
  </si>
  <si>
    <t>_________</t>
  </si>
  <si>
    <t>___________п. Блінов А.Ю.</t>
  </si>
  <si>
    <t>тис.грн.</t>
  </si>
  <si>
    <r>
      <t xml:space="preserve">ФІНАНСОВИЙ ПЛАН ПІДПРИЄМСТВА НА  </t>
    </r>
    <r>
      <rPr>
        <b/>
        <u val="single"/>
        <sz val="16"/>
        <rFont val="Times New Roman"/>
        <family val="1"/>
      </rPr>
      <t>2024</t>
    </r>
    <r>
      <rPr>
        <b/>
        <sz val="16"/>
        <rFont val="Times New Roman"/>
        <family val="1"/>
      </rPr>
      <t xml:space="preserve"> рік</t>
    </r>
  </si>
  <si>
    <t>факт минулого року 2022</t>
  </si>
  <si>
    <t xml:space="preserve">                          "__"____________2023р.</t>
  </si>
  <si>
    <t>"___"__________2023р.</t>
  </si>
  <si>
    <t>Запасні частини, сировина, матеріали</t>
  </si>
  <si>
    <t>фінансовий план  року 2023р.</t>
  </si>
  <si>
    <t>Плановий рік 2024 рік. ( усього )</t>
  </si>
  <si>
    <t>Чисельність працівників  55 (п’ятдесят п’ять)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</si>
</sst>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%"/>
    <numFmt numFmtId="198" formatCode="[$-422]d\ mmmm\ yyyy&quot; р.&quot;"/>
  </numFmts>
  <fonts count="8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6"/>
      <color indexed="11"/>
      <name val="Times New Roman"/>
      <family val="1"/>
    </font>
    <font>
      <sz val="16"/>
      <color indexed="10"/>
      <name val="Times New Roman"/>
      <family val="1"/>
    </font>
    <font>
      <i/>
      <sz val="12"/>
      <name val="Times New Roman Cyr"/>
      <family val="1"/>
    </font>
    <font>
      <sz val="12"/>
      <name val="Arial Cyr"/>
      <family val="0"/>
    </font>
    <font>
      <b/>
      <sz val="10"/>
      <name val="Arial"/>
      <family val="2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indexed="22"/>
      </patternFill>
    </fill>
    <fill>
      <patternFill patternType="lightGray">
        <fgColor indexed="9"/>
        <bgColor indexed="22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9" fontId="0" fillId="0" borderId="0" applyFont="0" applyFill="0" applyBorder="0" applyAlignment="0" applyProtection="0"/>
    <xf numFmtId="0" fontId="72" fillId="21" borderId="0" applyNumberFormat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7" fillId="28" borderId="6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1" applyNumberFormat="0" applyAlignment="0" applyProtection="0"/>
    <xf numFmtId="0" fontId="4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1" borderId="0" applyNumberFormat="0" applyBorder="0" applyAlignment="0" applyProtection="0"/>
    <xf numFmtId="0" fontId="0" fillId="32" borderId="8" applyNumberFormat="0" applyFont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wrapText="1" shrinkToFi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3" fontId="14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7" fillId="0" borderId="10" xfId="0" applyFont="1" applyFill="1" applyBorder="1" applyAlignment="1" quotePrefix="1">
      <alignment horizontal="center"/>
    </xf>
    <xf numFmtId="0" fontId="27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wrapText="1" shrinkToFit="1"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 horizontal="right"/>
    </xf>
    <xf numFmtId="0" fontId="26" fillId="0" borderId="0" xfId="0" applyFont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14" xfId="0" applyFont="1" applyFill="1" applyBorder="1" applyAlignment="1" quotePrefix="1">
      <alignment horizontal="center"/>
    </xf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 quotePrefix="1">
      <alignment horizontal="center"/>
    </xf>
    <xf numFmtId="3" fontId="23" fillId="0" borderId="12" xfId="0" applyNumberFormat="1" applyFont="1" applyFill="1" applyBorder="1" applyAlignment="1">
      <alignment horizontal="left" vertical="center" wrapText="1" shrinkToFit="1"/>
    </xf>
    <xf numFmtId="3" fontId="23" fillId="0" borderId="13" xfId="0" applyNumberFormat="1" applyFont="1" applyFill="1" applyBorder="1" applyAlignment="1">
      <alignment horizontal="left" vertical="center" wrapText="1" shrinkToFi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0" fillId="0" borderId="18" xfId="0" applyFont="1" applyFill="1" applyBorder="1" applyAlignment="1" quotePrefix="1">
      <alignment horizontal="center" vertical="center"/>
    </xf>
    <xf numFmtId="0" fontId="32" fillId="0" borderId="18" xfId="0" applyFont="1" applyFill="1" applyBorder="1" applyAlignment="1" quotePrefix="1">
      <alignment horizontal="center" vertical="center"/>
    </xf>
    <xf numFmtId="0" fontId="30" fillId="0" borderId="19" xfId="0" applyFont="1" applyFill="1" applyBorder="1" applyAlignment="1" quotePrefix="1">
      <alignment horizontal="center" vertical="center"/>
    </xf>
    <xf numFmtId="0" fontId="22" fillId="34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2" fontId="21" fillId="0" borderId="12" xfId="0" applyNumberFormat="1" applyFont="1" applyFill="1" applyBorder="1" applyAlignment="1" quotePrefix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 quotePrefix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right" vertical="center" wrapText="1" shrinkToFit="1"/>
    </xf>
    <xf numFmtId="0" fontId="21" fillId="0" borderId="22" xfId="0" applyFont="1" applyBorder="1" applyAlignment="1">
      <alignment horizontal="center" vertical="center" wrapText="1"/>
    </xf>
    <xf numFmtId="190" fontId="20" fillId="0" borderId="22" xfId="0" applyNumberFormat="1" applyFont="1" applyBorder="1" applyAlignment="1">
      <alignment horizontal="center" vertical="center" wrapText="1"/>
    </xf>
    <xf numFmtId="190" fontId="21" fillId="0" borderId="22" xfId="0" applyNumberFormat="1" applyFont="1" applyBorder="1" applyAlignment="1">
      <alignment horizontal="center" vertical="center" wrapText="1"/>
    </xf>
    <xf numFmtId="190" fontId="21" fillId="0" borderId="2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 shrinkToFit="1"/>
    </xf>
    <xf numFmtId="190" fontId="21" fillId="0" borderId="10" xfId="0" applyNumberFormat="1" applyFont="1" applyBorder="1" applyAlignment="1">
      <alignment horizontal="center" vertical="center" wrapText="1"/>
    </xf>
    <xf numFmtId="190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right" vertical="center" wrapText="1" shrinkToFit="1"/>
    </xf>
    <xf numFmtId="0" fontId="21" fillId="0" borderId="32" xfId="0" applyFont="1" applyBorder="1" applyAlignment="1">
      <alignment horizontal="center" vertical="center" wrapText="1"/>
    </xf>
    <xf numFmtId="190" fontId="20" fillId="0" borderId="32" xfId="0" applyNumberFormat="1" applyFont="1" applyBorder="1" applyAlignment="1">
      <alignment horizontal="center" vertical="center" wrapText="1"/>
    </xf>
    <xf numFmtId="190" fontId="21" fillId="0" borderId="32" xfId="0" applyNumberFormat="1" applyFont="1" applyBorder="1" applyAlignment="1">
      <alignment horizontal="center" vertical="center" wrapText="1"/>
    </xf>
    <xf numFmtId="190" fontId="21" fillId="0" borderId="33" xfId="0" applyNumberFormat="1" applyFont="1" applyBorder="1" applyAlignment="1">
      <alignment horizontal="center" vertical="center" wrapText="1"/>
    </xf>
    <xf numFmtId="190" fontId="35" fillId="0" borderId="24" xfId="0" applyNumberFormat="1" applyFont="1" applyBorder="1" applyAlignment="1">
      <alignment horizontal="center" vertical="center"/>
    </xf>
    <xf numFmtId="190" fontId="35" fillId="0" borderId="24" xfId="0" applyNumberFormat="1" applyFont="1" applyBorder="1" applyAlignment="1">
      <alignment horizontal="right" vertical="center" wrapText="1"/>
    </xf>
    <xf numFmtId="190" fontId="35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right" vertical="center"/>
    </xf>
    <xf numFmtId="190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36" fillId="0" borderId="0" xfId="0" applyFont="1" applyAlignment="1">
      <alignment wrapText="1" shrinkToFit="1"/>
    </xf>
    <xf numFmtId="0" fontId="36" fillId="0" borderId="0" xfId="0" applyFont="1" applyAlignment="1">
      <alignment/>
    </xf>
    <xf numFmtId="0" fontId="33" fillId="0" borderId="0" xfId="0" applyFont="1" applyFill="1" applyAlignment="1">
      <alignment/>
    </xf>
    <xf numFmtId="0" fontId="19" fillId="0" borderId="0" xfId="0" applyFont="1" applyFill="1" applyAlignment="1">
      <alignment/>
    </xf>
    <xf numFmtId="191" fontId="15" fillId="0" borderId="10" xfId="0" applyNumberFormat="1" applyFont="1" applyFill="1" applyBorder="1" applyAlignment="1">
      <alignment vertical="center"/>
    </xf>
    <xf numFmtId="191" fontId="15" fillId="0" borderId="30" xfId="0" applyNumberFormat="1" applyFont="1" applyFill="1" applyBorder="1" applyAlignment="1">
      <alignment vertical="center"/>
    </xf>
    <xf numFmtId="191" fontId="15" fillId="0" borderId="14" xfId="0" applyNumberFormat="1" applyFont="1" applyFill="1" applyBorder="1" applyAlignment="1">
      <alignment/>
    </xf>
    <xf numFmtId="191" fontId="15" fillId="0" borderId="34" xfId="0" applyNumberFormat="1" applyFont="1" applyFill="1" applyBorder="1" applyAlignment="1">
      <alignment/>
    </xf>
    <xf numFmtId="191" fontId="15" fillId="0" borderId="10" xfId="0" applyNumberFormat="1" applyFont="1" applyFill="1" applyBorder="1" applyAlignment="1" quotePrefix="1">
      <alignment horizontal="center" vertical="center"/>
    </xf>
    <xf numFmtId="191" fontId="15" fillId="0" borderId="10" xfId="0" applyNumberFormat="1" applyFont="1" applyFill="1" applyBorder="1" applyAlignment="1" quotePrefix="1">
      <alignment horizontal="center"/>
    </xf>
    <xf numFmtId="191" fontId="15" fillId="0" borderId="10" xfId="0" applyNumberFormat="1" applyFont="1" applyFill="1" applyBorder="1" applyAlignment="1" quotePrefix="1">
      <alignment horizontal="center" vertical="center" wrapText="1"/>
    </xf>
    <xf numFmtId="191" fontId="15" fillId="0" borderId="14" xfId="0" applyNumberFormat="1" applyFont="1" applyFill="1" applyBorder="1" applyAlignment="1" quotePrefix="1">
      <alignment horizontal="center"/>
    </xf>
    <xf numFmtId="191" fontId="15" fillId="0" borderId="17" xfId="0" applyNumberFormat="1" applyFont="1" applyFill="1" applyBorder="1" applyAlignment="1" quotePrefix="1">
      <alignment horizontal="center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 shrinkToFit="1"/>
    </xf>
    <xf numFmtId="2" fontId="21" fillId="0" borderId="37" xfId="0" applyNumberFormat="1" applyFont="1" applyFill="1" applyBorder="1" applyAlignment="1" quotePrefix="1">
      <alignment horizontal="center" vertical="center"/>
    </xf>
    <xf numFmtId="2" fontId="21" fillId="0" borderId="37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 shrinkToFit="1"/>
    </xf>
    <xf numFmtId="2" fontId="21" fillId="0" borderId="20" xfId="0" applyNumberFormat="1" applyFont="1" applyFill="1" applyBorder="1" applyAlignment="1" quotePrefix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left" vertical="center" wrapText="1" shrinkToFit="1"/>
    </xf>
    <xf numFmtId="190" fontId="22" fillId="0" borderId="10" xfId="0" applyNumberFormat="1" applyFont="1" applyFill="1" applyBorder="1" applyAlignment="1">
      <alignment horizontal="right" vertical="center" wrapText="1"/>
    </xf>
    <xf numFmtId="190" fontId="30" fillId="0" borderId="10" xfId="0" applyNumberFormat="1" applyFont="1" applyFill="1" applyBorder="1" applyAlignment="1">
      <alignment horizontal="right" vertical="center"/>
    </xf>
    <xf numFmtId="190" fontId="22" fillId="0" borderId="30" xfId="0" applyNumberFormat="1" applyFont="1" applyFill="1" applyBorder="1" applyAlignment="1">
      <alignment horizontal="right" vertical="center" wrapText="1"/>
    </xf>
    <xf numFmtId="190" fontId="32" fillId="0" borderId="10" xfId="0" applyNumberFormat="1" applyFont="1" applyFill="1" applyBorder="1" applyAlignment="1">
      <alignment horizontal="right" vertical="center"/>
    </xf>
    <xf numFmtId="190" fontId="23" fillId="0" borderId="10" xfId="0" applyNumberFormat="1" applyFont="1" applyFill="1" applyBorder="1" applyAlignment="1">
      <alignment horizontal="right" vertical="center" wrapText="1"/>
    </xf>
    <xf numFmtId="190" fontId="23" fillId="0" borderId="30" xfId="0" applyNumberFormat="1" applyFont="1" applyFill="1" applyBorder="1" applyAlignment="1">
      <alignment horizontal="right" vertical="center" wrapText="1"/>
    </xf>
    <xf numFmtId="190" fontId="22" fillId="0" borderId="24" xfId="0" applyNumberFormat="1" applyFont="1" applyFill="1" applyBorder="1" applyAlignment="1">
      <alignment horizontal="right" vertical="center" wrapText="1"/>
    </xf>
    <xf numFmtId="190" fontId="30" fillId="0" borderId="24" xfId="0" applyNumberFormat="1" applyFont="1" applyFill="1" applyBorder="1" applyAlignment="1">
      <alignment horizontal="right" vertical="center"/>
    </xf>
    <xf numFmtId="190" fontId="22" fillId="0" borderId="25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190" fontId="35" fillId="0" borderId="0" xfId="0" applyNumberFormat="1" applyFont="1" applyBorder="1" applyAlignment="1">
      <alignment horizontal="center" vertical="center"/>
    </xf>
    <xf numFmtId="190" fontId="35" fillId="0" borderId="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left" wrapText="1"/>
    </xf>
    <xf numFmtId="191" fontId="2" fillId="0" borderId="0" xfId="0" applyNumberFormat="1" applyFont="1" applyBorder="1" applyAlignment="1">
      <alignment/>
    </xf>
    <xf numFmtId="190" fontId="32" fillId="35" borderId="10" xfId="0" applyNumberFormat="1" applyFont="1" applyFill="1" applyBorder="1" applyAlignment="1">
      <alignment horizontal="right" vertical="center"/>
    </xf>
    <xf numFmtId="190" fontId="22" fillId="35" borderId="10" xfId="0" applyNumberFormat="1" applyFont="1" applyFill="1" applyBorder="1" applyAlignment="1">
      <alignment horizontal="right" vertical="center" wrapText="1"/>
    </xf>
    <xf numFmtId="190" fontId="30" fillId="35" borderId="10" xfId="0" applyNumberFormat="1" applyFont="1" applyFill="1" applyBorder="1" applyAlignment="1">
      <alignment horizontal="right" vertical="center"/>
    </xf>
    <xf numFmtId="190" fontId="23" fillId="35" borderId="10" xfId="0" applyNumberFormat="1" applyFont="1" applyFill="1" applyBorder="1" applyAlignment="1">
      <alignment horizontal="right" vertical="center" wrapText="1"/>
    </xf>
    <xf numFmtId="0" fontId="23" fillId="35" borderId="12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3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190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39" xfId="0" applyFont="1" applyBorder="1" applyAlignment="1">
      <alignment wrapText="1"/>
    </xf>
    <xf numFmtId="49" fontId="40" fillId="0" borderId="10" xfId="0" applyNumberFormat="1" applyFont="1" applyBorder="1" applyAlignment="1">
      <alignment horizontal="center"/>
    </xf>
    <xf numFmtId="0" fontId="40" fillId="0" borderId="41" xfId="0" applyFont="1" applyBorder="1" applyAlignment="1">
      <alignment/>
    </xf>
    <xf numFmtId="0" fontId="39" fillId="0" borderId="40" xfId="0" applyFont="1" applyBorder="1" applyAlignment="1">
      <alignment wrapText="1"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 horizontal="left" wrapText="1"/>
    </xf>
    <xf numFmtId="0" fontId="40" fillId="0" borderId="40" xfId="0" applyFont="1" applyBorder="1" applyAlignment="1">
      <alignment horizontal="left" wrapText="1"/>
    </xf>
    <xf numFmtId="0" fontId="39" fillId="0" borderId="39" xfId="0" applyFont="1" applyBorder="1" applyAlignment="1">
      <alignment wrapText="1"/>
    </xf>
    <xf numFmtId="0" fontId="40" fillId="0" borderId="39" xfId="0" applyFont="1" applyBorder="1" applyAlignment="1">
      <alignment horizontal="right"/>
    </xf>
    <xf numFmtId="0" fontId="40" fillId="0" borderId="4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2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/>
    </xf>
    <xf numFmtId="191" fontId="40" fillId="0" borderId="10" xfId="0" applyNumberFormat="1" applyFont="1" applyFill="1" applyBorder="1" applyAlignment="1" quotePrefix="1">
      <alignment horizontal="center"/>
    </xf>
    <xf numFmtId="191" fontId="42" fillId="0" borderId="10" xfId="0" applyNumberFormat="1" applyFont="1" applyFill="1" applyBorder="1" applyAlignment="1">
      <alignment/>
    </xf>
    <xf numFmtId="191" fontId="40" fillId="0" borderId="10" xfId="0" applyNumberFormat="1" applyFont="1" applyFill="1" applyBorder="1" applyAlignment="1">
      <alignment/>
    </xf>
    <xf numFmtId="191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 quotePrefix="1">
      <alignment horizontal="center"/>
    </xf>
    <xf numFmtId="191" fontId="46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191" fontId="40" fillId="0" borderId="10" xfId="0" applyNumberFormat="1" applyFont="1" applyFill="1" applyBorder="1" applyAlignment="1" quotePrefix="1">
      <alignment horizont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 wrapText="1"/>
    </xf>
    <xf numFmtId="191" fontId="40" fillId="0" borderId="10" xfId="0" applyNumberFormat="1" applyFont="1" applyFill="1" applyBorder="1" applyAlignment="1" quotePrefix="1">
      <alignment horizontal="right" wrapText="1"/>
    </xf>
    <xf numFmtId="191" fontId="40" fillId="35" borderId="10" xfId="0" applyNumberFormat="1" applyFont="1" applyFill="1" applyBorder="1" applyAlignment="1">
      <alignment/>
    </xf>
    <xf numFmtId="0" fontId="40" fillId="35" borderId="10" xfId="0" applyFont="1" applyFill="1" applyBorder="1" applyAlignment="1" quotePrefix="1">
      <alignment horizontal="center"/>
    </xf>
    <xf numFmtId="191" fontId="40" fillId="0" borderId="10" xfId="0" applyNumberFormat="1" applyFont="1" applyFill="1" applyBorder="1" applyAlignment="1">
      <alignment horizontal="right"/>
    </xf>
    <xf numFmtId="0" fontId="42" fillId="0" borderId="32" xfId="0" applyFont="1" applyFill="1" applyBorder="1" applyAlignment="1">
      <alignment wrapText="1"/>
    </xf>
    <xf numFmtId="0" fontId="40" fillId="0" borderId="32" xfId="0" applyFont="1" applyFill="1" applyBorder="1" applyAlignment="1" quotePrefix="1">
      <alignment horizontal="center"/>
    </xf>
    <xf numFmtId="191" fontId="42" fillId="0" borderId="32" xfId="0" applyNumberFormat="1" applyFont="1" applyFill="1" applyBorder="1" applyAlignment="1">
      <alignment/>
    </xf>
    <xf numFmtId="0" fontId="40" fillId="0" borderId="43" xfId="0" applyFont="1" applyFill="1" applyBorder="1" applyAlignment="1">
      <alignment horizontal="left" wrapText="1"/>
    </xf>
    <xf numFmtId="191" fontId="40" fillId="0" borderId="10" xfId="0" applyNumberFormat="1" applyFont="1" applyFill="1" applyBorder="1" applyAlignment="1">
      <alignment horizontal="right" wrapText="1"/>
    </xf>
    <xf numFmtId="0" fontId="40" fillId="0" borderId="41" xfId="0" applyFont="1" applyFill="1" applyBorder="1" applyAlignment="1">
      <alignment horizontal="left" wrapText="1"/>
    </xf>
    <xf numFmtId="0" fontId="42" fillId="0" borderId="43" xfId="0" applyFont="1" applyFill="1" applyBorder="1" applyAlignment="1">
      <alignment horizontal="left" wrapText="1"/>
    </xf>
    <xf numFmtId="191" fontId="42" fillId="0" borderId="10" xfId="0" applyNumberFormat="1" applyFont="1" applyFill="1" applyBorder="1" applyAlignment="1">
      <alignment horizontal="right" wrapText="1"/>
    </xf>
    <xf numFmtId="3" fontId="42" fillId="0" borderId="10" xfId="0" applyNumberFormat="1" applyFont="1" applyFill="1" applyBorder="1" applyAlignment="1">
      <alignment horizontal="right" wrapText="1"/>
    </xf>
    <xf numFmtId="0" fontId="42" fillId="0" borderId="41" xfId="0" applyFont="1" applyFill="1" applyBorder="1" applyAlignment="1">
      <alignment horizontal="left" wrapText="1"/>
    </xf>
    <xf numFmtId="0" fontId="42" fillId="0" borderId="44" xfId="0" applyFont="1" applyFill="1" applyBorder="1" applyAlignment="1" quotePrefix="1">
      <alignment horizontal="center"/>
    </xf>
    <xf numFmtId="3" fontId="42" fillId="0" borderId="44" xfId="0" applyNumberFormat="1" applyFont="1" applyFill="1" applyBorder="1" applyAlignment="1">
      <alignment horizontal="right" wrapText="1"/>
    </xf>
    <xf numFmtId="191" fontId="42" fillId="0" borderId="44" xfId="0" applyNumberFormat="1" applyFont="1" applyFill="1" applyBorder="1" applyAlignment="1">
      <alignment horizontal="right" wrapText="1"/>
    </xf>
    <xf numFmtId="4" fontId="42" fillId="0" borderId="44" xfId="0" applyNumberFormat="1" applyFont="1" applyFill="1" applyBorder="1" applyAlignment="1">
      <alignment horizontal="right" wrapText="1"/>
    </xf>
    <xf numFmtId="0" fontId="42" fillId="0" borderId="22" xfId="0" applyFont="1" applyFill="1" applyBorder="1" applyAlignment="1">
      <alignment horizontal="left" wrapText="1"/>
    </xf>
    <xf numFmtId="0" fontId="40" fillId="0" borderId="22" xfId="0" applyFont="1" applyFill="1" applyBorder="1" applyAlignment="1" quotePrefix="1">
      <alignment horizontal="center"/>
    </xf>
    <xf numFmtId="3" fontId="42" fillId="0" borderId="22" xfId="0" applyNumberFormat="1" applyFont="1" applyFill="1" applyBorder="1" applyAlignment="1">
      <alignment horizontal="right" wrapText="1"/>
    </xf>
    <xf numFmtId="191" fontId="42" fillId="0" borderId="22" xfId="0" applyNumberFormat="1" applyFont="1" applyFill="1" applyBorder="1" applyAlignment="1">
      <alignment horizontal="right"/>
    </xf>
    <xf numFmtId="191" fontId="42" fillId="0" borderId="22" xfId="0" applyNumberFormat="1" applyFont="1" applyFill="1" applyBorder="1" applyAlignment="1">
      <alignment horizontal="right" wrapText="1"/>
    </xf>
    <xf numFmtId="4" fontId="42" fillId="0" borderId="22" xfId="0" applyNumberFormat="1" applyFont="1" applyFill="1" applyBorder="1" applyAlignment="1">
      <alignment horizontal="right" wrapText="1"/>
    </xf>
    <xf numFmtId="191" fontId="40" fillId="0" borderId="10" xfId="0" applyNumberFormat="1" applyFont="1" applyFill="1" applyBorder="1" applyAlignment="1">
      <alignment horizontal="center" wrapText="1"/>
    </xf>
    <xf numFmtId="191" fontId="39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 wrapText="1"/>
    </xf>
    <xf numFmtId="191" fontId="40" fillId="0" borderId="14" xfId="0" applyNumberFormat="1" applyFont="1" applyFill="1" applyBorder="1" applyAlignment="1">
      <alignment horizontal="right" wrapText="1"/>
    </xf>
    <xf numFmtId="191" fontId="42" fillId="0" borderId="43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left" vertical="center" wrapText="1"/>
    </xf>
    <xf numFmtId="191" fontId="42" fillId="0" borderId="10" xfId="0" applyNumberFormat="1" applyFont="1" applyFill="1" applyBorder="1" applyAlignment="1">
      <alignment horizontal="center" wrapText="1"/>
    </xf>
    <xf numFmtId="191" fontId="40" fillId="0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 wrapText="1"/>
    </xf>
    <xf numFmtId="3" fontId="39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42" fillId="0" borderId="45" xfId="0" applyFont="1" applyFill="1" applyBorder="1" applyAlignment="1">
      <alignment horizontal="left" vertical="center" wrapText="1"/>
    </xf>
    <xf numFmtId="191" fontId="42" fillId="0" borderId="41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horizontal="center" vertical="center"/>
    </xf>
    <xf numFmtId="191" fontId="42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/>
    </xf>
    <xf numFmtId="191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191" fontId="40" fillId="0" borderId="10" xfId="0" applyNumberFormat="1" applyFont="1" applyBorder="1" applyAlignment="1" quotePrefix="1">
      <alignment horizont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2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 quotePrefix="1">
      <alignment horizontal="center"/>
    </xf>
    <xf numFmtId="191" fontId="14" fillId="0" borderId="10" xfId="0" applyNumberFormat="1" applyFont="1" applyFill="1" applyBorder="1" applyAlignment="1" quotePrefix="1">
      <alignment horizontal="center"/>
    </xf>
    <xf numFmtId="191" fontId="86" fillId="0" borderId="10" xfId="0" applyNumberFormat="1" applyFont="1" applyFill="1" applyBorder="1" applyAlignment="1">
      <alignment/>
    </xf>
    <xf numFmtId="191" fontId="86" fillId="0" borderId="10" xfId="0" applyNumberFormat="1" applyFont="1" applyFill="1" applyBorder="1" applyAlignment="1">
      <alignment horizontal="right"/>
    </xf>
    <xf numFmtId="191" fontId="86" fillId="0" borderId="30" xfId="0" applyNumberFormat="1" applyFont="1" applyFill="1" applyBorder="1" applyAlignment="1">
      <alignment/>
    </xf>
    <xf numFmtId="191" fontId="14" fillId="0" borderId="10" xfId="0" applyNumberFormat="1" applyFont="1" applyFill="1" applyBorder="1" applyAlignment="1">
      <alignment/>
    </xf>
    <xf numFmtId="191" fontId="14" fillId="0" borderId="30" xfId="0" applyNumberFormat="1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 quotePrefix="1">
      <alignment horizontal="center"/>
    </xf>
    <xf numFmtId="191" fontId="14" fillId="0" borderId="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24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33" fillId="0" borderId="46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center" vertical="center" wrapText="1"/>
    </xf>
    <xf numFmtId="191" fontId="33" fillId="0" borderId="47" xfId="0" applyNumberFormat="1" applyFont="1" applyFill="1" applyBorder="1" applyAlignment="1">
      <alignment horizontal="right" vertical="center" wrapText="1"/>
    </xf>
    <xf numFmtId="191" fontId="33" fillId="0" borderId="17" xfId="0" applyNumberFormat="1" applyFont="1" applyFill="1" applyBorder="1" applyAlignment="1" quotePrefix="1">
      <alignment horizontal="right" vertical="center"/>
    </xf>
    <xf numFmtId="191" fontId="33" fillId="0" borderId="48" xfId="0" applyNumberFormat="1" applyFont="1" applyFill="1" applyBorder="1" applyAlignment="1" quotePrefix="1">
      <alignment horizontal="right" vertical="center"/>
    </xf>
    <xf numFmtId="0" fontId="33" fillId="0" borderId="35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 quotePrefix="1">
      <alignment horizontal="center" vertical="center"/>
    </xf>
    <xf numFmtId="191" fontId="33" fillId="0" borderId="47" xfId="0" applyNumberFormat="1" applyFont="1" applyFill="1" applyBorder="1" applyAlignment="1" quotePrefix="1">
      <alignment horizontal="right" vertical="center"/>
    </xf>
    <xf numFmtId="191" fontId="33" fillId="0" borderId="47" xfId="0" applyNumberFormat="1" applyFont="1" applyFill="1" applyBorder="1" applyAlignment="1">
      <alignment horizontal="right" vertical="center"/>
    </xf>
    <xf numFmtId="191" fontId="33" fillId="0" borderId="49" xfId="0" applyNumberFormat="1" applyFont="1" applyFill="1" applyBorder="1" applyAlignment="1" quotePrefix="1">
      <alignment horizontal="right" vertical="center"/>
    </xf>
    <xf numFmtId="0" fontId="49" fillId="0" borderId="0" xfId="0" applyFont="1" applyBorder="1" applyAlignment="1">
      <alignment/>
    </xf>
    <xf numFmtId="0" fontId="17" fillId="0" borderId="29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 quotePrefix="1">
      <alignment horizontal="center" vertical="center"/>
    </xf>
    <xf numFmtId="191" fontId="17" fillId="0" borderId="22" xfId="0" applyNumberFormat="1" applyFont="1" applyFill="1" applyBorder="1" applyAlignment="1" quotePrefix="1">
      <alignment horizontal="right" vertical="center"/>
    </xf>
    <xf numFmtId="191" fontId="33" fillId="0" borderId="22" xfId="0" applyNumberFormat="1" applyFont="1" applyFill="1" applyBorder="1" applyAlignment="1">
      <alignment horizontal="right" vertical="center"/>
    </xf>
    <xf numFmtId="191" fontId="17" fillId="0" borderId="22" xfId="0" applyNumberFormat="1" applyFont="1" applyFill="1" applyBorder="1" applyAlignment="1">
      <alignment horizontal="right" vertical="center"/>
    </xf>
    <xf numFmtId="191" fontId="17" fillId="0" borderId="2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quotePrefix="1">
      <alignment horizontal="center" vertical="center"/>
    </xf>
    <xf numFmtId="191" fontId="17" fillId="0" borderId="10" xfId="0" applyNumberFormat="1" applyFont="1" applyFill="1" applyBorder="1" applyAlignment="1" quotePrefix="1">
      <alignment horizontal="right" vertical="center"/>
    </xf>
    <xf numFmtId="191" fontId="33" fillId="0" borderId="1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>
      <alignment horizontal="right" vertical="center"/>
    </xf>
    <xf numFmtId="191" fontId="17" fillId="0" borderId="3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 quotePrefix="1">
      <alignment horizontal="righ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 quotePrefix="1">
      <alignment horizontal="center" vertical="center"/>
    </xf>
    <xf numFmtId="191" fontId="17" fillId="0" borderId="24" xfId="0" applyNumberFormat="1" applyFont="1" applyFill="1" applyBorder="1" applyAlignment="1" quotePrefix="1">
      <alignment horizontal="right" vertical="center"/>
    </xf>
    <xf numFmtId="191" fontId="33" fillId="0" borderId="24" xfId="0" applyNumberFormat="1" applyFont="1" applyFill="1" applyBorder="1" applyAlignment="1">
      <alignment horizontal="right" vertical="center"/>
    </xf>
    <xf numFmtId="191" fontId="17" fillId="0" borderId="24" xfId="0" applyNumberFormat="1" applyFont="1" applyFill="1" applyBorder="1" applyAlignment="1">
      <alignment horizontal="right" vertical="center"/>
    </xf>
    <xf numFmtId="191" fontId="17" fillId="0" borderId="25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40" fillId="0" borderId="0" xfId="0" applyNumberFormat="1" applyFont="1" applyFill="1" applyBorder="1" applyAlignment="1">
      <alignment/>
    </xf>
    <xf numFmtId="191" fontId="1" fillId="0" borderId="0" xfId="0" applyNumberFormat="1" applyFont="1" applyBorder="1" applyAlignment="1">
      <alignment/>
    </xf>
    <xf numFmtId="191" fontId="40" fillId="35" borderId="10" xfId="0" applyNumberFormat="1" applyFont="1" applyFill="1" applyBorder="1" applyAlignment="1" quotePrefix="1">
      <alignment horizontal="center"/>
    </xf>
    <xf numFmtId="191" fontId="33" fillId="36" borderId="17" xfId="0" applyNumberFormat="1" applyFont="1" applyFill="1" applyBorder="1" applyAlignment="1">
      <alignment horizontal="right" vertical="center"/>
    </xf>
    <xf numFmtId="9" fontId="40" fillId="0" borderId="0" xfId="0" applyNumberFormat="1" applyFont="1" applyFill="1" applyBorder="1" applyAlignment="1">
      <alignment/>
    </xf>
    <xf numFmtId="191" fontId="42" fillId="35" borderId="10" xfId="0" applyNumberFormat="1" applyFont="1" applyFill="1" applyBorder="1" applyAlignment="1">
      <alignment/>
    </xf>
    <xf numFmtId="191" fontId="42" fillId="35" borderId="32" xfId="0" applyNumberFormat="1" applyFont="1" applyFill="1" applyBorder="1" applyAlignment="1">
      <alignment/>
    </xf>
    <xf numFmtId="191" fontId="40" fillId="35" borderId="10" xfId="0" applyNumberFormat="1" applyFont="1" applyFill="1" applyBorder="1" applyAlignment="1">
      <alignment horizontal="right" wrapText="1"/>
    </xf>
    <xf numFmtId="191" fontId="15" fillId="0" borderId="10" xfId="0" applyNumberFormat="1" applyFont="1" applyFill="1" applyBorder="1" applyAlignment="1">
      <alignment horizontal="right"/>
    </xf>
    <xf numFmtId="191" fontId="15" fillId="35" borderId="10" xfId="0" applyNumberFormat="1" applyFont="1" applyFill="1" applyBorder="1" applyAlignment="1">
      <alignment vertical="center"/>
    </xf>
    <xf numFmtId="0" fontId="39" fillId="0" borderId="40" xfId="0" applyFont="1" applyBorder="1" applyAlignment="1">
      <alignment wrapText="1"/>
    </xf>
    <xf numFmtId="0" fontId="40" fillId="0" borderId="4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3" fillId="0" borderId="39" xfId="0" applyFont="1" applyBorder="1" applyAlignment="1">
      <alignment wrapText="1"/>
    </xf>
    <xf numFmtId="0" fontId="40" fillId="0" borderId="40" xfId="0" applyFont="1" applyBorder="1" applyAlignment="1">
      <alignment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4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0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0" fillId="0" borderId="39" xfId="0" applyNumberFormat="1" applyFont="1" applyBorder="1" applyAlignment="1">
      <alignment horizontal="right"/>
    </xf>
    <xf numFmtId="0" fontId="40" fillId="0" borderId="2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57" xfId="0" applyFont="1" applyFill="1" applyBorder="1" applyAlignment="1">
      <alignment horizontal="right" vertical="center" wrapText="1"/>
    </xf>
    <xf numFmtId="0" fontId="17" fillId="0" borderId="58" xfId="0" applyFont="1" applyFill="1" applyBorder="1" applyAlignment="1">
      <alignment horizontal="right" vertical="center" wrapText="1"/>
    </xf>
    <xf numFmtId="0" fontId="17" fillId="0" borderId="59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7" fillId="0" borderId="60" xfId="0" applyFont="1" applyBorder="1" applyAlignment="1">
      <alignment/>
    </xf>
    <xf numFmtId="0" fontId="33" fillId="34" borderId="61" xfId="0" applyFont="1" applyFill="1" applyBorder="1" applyAlignment="1">
      <alignment horizontal="center" vertical="center" wrapText="1"/>
    </xf>
    <xf numFmtId="0" fontId="33" fillId="34" borderId="62" xfId="0" applyFont="1" applyFill="1" applyBorder="1" applyAlignment="1">
      <alignment horizontal="center" vertical="center" wrapText="1"/>
    </xf>
    <xf numFmtId="0" fontId="33" fillId="34" borderId="63" xfId="0" applyFont="1" applyFill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60" xfId="0" applyFont="1" applyBorder="1" applyAlignment="1">
      <alignment horizontal="right"/>
    </xf>
    <xf numFmtId="0" fontId="22" fillId="0" borderId="4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1" fillId="0" borderId="6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66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0" fillId="37" borderId="43" xfId="0" applyFont="1" applyFill="1" applyBorder="1" applyAlignment="1">
      <alignment horizontal="left" vertical="top" wrapText="1"/>
    </xf>
    <xf numFmtId="0" fontId="20" fillId="37" borderId="40" xfId="0" applyFont="1" applyFill="1" applyBorder="1" applyAlignment="1">
      <alignment horizontal="left" vertical="top" wrapText="1"/>
    </xf>
    <xf numFmtId="0" fontId="20" fillId="37" borderId="18" xfId="0" applyFont="1" applyFill="1" applyBorder="1" applyAlignment="1">
      <alignment horizontal="left" vertical="top" wrapText="1"/>
    </xf>
    <xf numFmtId="0" fontId="21" fillId="0" borderId="67" xfId="0" applyFont="1" applyBorder="1" applyAlignment="1">
      <alignment horizontal="left"/>
    </xf>
    <xf numFmtId="0" fontId="0" fillId="0" borderId="6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wrapText="1" shrinkToFit="1"/>
    </xf>
    <xf numFmtId="0" fontId="21" fillId="0" borderId="39" xfId="0" applyFont="1" applyBorder="1" applyAlignment="1">
      <alignment horizontal="left" wrapText="1" shrinkToFit="1"/>
    </xf>
    <xf numFmtId="0" fontId="20" fillId="37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top" wrapText="1"/>
    </xf>
    <xf numFmtId="0" fontId="20" fillId="34" borderId="50" xfId="0" applyFont="1" applyFill="1" applyBorder="1" applyAlignment="1">
      <alignment horizontal="left" vertical="center" wrapText="1"/>
    </xf>
    <xf numFmtId="0" fontId="20" fillId="34" borderId="51" xfId="0" applyFont="1" applyFill="1" applyBorder="1" applyAlignment="1">
      <alignment horizontal="left" vertical="center" wrapText="1"/>
    </xf>
    <xf numFmtId="0" fontId="20" fillId="34" borderId="5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91" fontId="21" fillId="0" borderId="43" xfId="0" applyNumberFormat="1" applyFont="1" applyBorder="1" applyAlignment="1">
      <alignment horizontal="right" vertical="top" wrapText="1"/>
    </xf>
    <xf numFmtId="191" fontId="21" fillId="0" borderId="40" xfId="0" applyNumberFormat="1" applyFont="1" applyBorder="1" applyAlignment="1">
      <alignment horizontal="right" vertical="top" wrapText="1"/>
    </xf>
    <xf numFmtId="191" fontId="21" fillId="0" borderId="18" xfId="0" applyNumberFormat="1" applyFont="1" applyBorder="1" applyAlignment="1">
      <alignment horizontal="right" vertical="top" wrapText="1"/>
    </xf>
    <xf numFmtId="191" fontId="21" fillId="0" borderId="6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191" fontId="21" fillId="0" borderId="68" xfId="0" applyNumberFormat="1" applyFont="1" applyBorder="1" applyAlignment="1">
      <alignment horizontal="right" vertical="top" wrapText="1"/>
    </xf>
    <xf numFmtId="191" fontId="21" fillId="0" borderId="69" xfId="0" applyNumberFormat="1" applyFont="1" applyBorder="1" applyAlignment="1">
      <alignment horizontal="right" vertical="top" wrapText="1"/>
    </xf>
    <xf numFmtId="191" fontId="21" fillId="0" borderId="70" xfId="0" applyNumberFormat="1" applyFont="1" applyBorder="1" applyAlignment="1">
      <alignment horizontal="right" vertical="top" wrapText="1"/>
    </xf>
    <xf numFmtId="191" fontId="21" fillId="0" borderId="71" xfId="0" applyNumberFormat="1" applyFont="1" applyBorder="1" applyAlignment="1">
      <alignment horizontal="right" vertical="top" wrapText="1"/>
    </xf>
    <xf numFmtId="0" fontId="20" fillId="0" borderId="72" xfId="0" applyFont="1" applyBorder="1" applyAlignment="1">
      <alignment horizontal="right" vertical="top" wrapText="1"/>
    </xf>
    <xf numFmtId="0" fontId="20" fillId="0" borderId="73" xfId="0" applyFont="1" applyBorder="1" applyAlignment="1">
      <alignment horizontal="right" vertical="top" wrapText="1"/>
    </xf>
    <xf numFmtId="191" fontId="20" fillId="0" borderId="74" xfId="0" applyNumberFormat="1" applyFont="1" applyBorder="1" applyAlignment="1">
      <alignment horizontal="right" vertical="top" wrapText="1"/>
    </xf>
    <xf numFmtId="191" fontId="20" fillId="0" borderId="75" xfId="0" applyNumberFormat="1" applyFont="1" applyBorder="1" applyAlignment="1">
      <alignment horizontal="right" vertical="top" wrapText="1"/>
    </xf>
    <xf numFmtId="191" fontId="20" fillId="0" borderId="76" xfId="0" applyNumberFormat="1" applyFont="1" applyBorder="1" applyAlignment="1">
      <alignment horizontal="right" vertical="top" wrapText="1"/>
    </xf>
    <xf numFmtId="191" fontId="20" fillId="0" borderId="77" xfId="0" applyNumberFormat="1" applyFont="1" applyBorder="1" applyAlignment="1">
      <alignment horizontal="right" vertical="top" wrapText="1"/>
    </xf>
    <xf numFmtId="0" fontId="20" fillId="0" borderId="39" xfId="0" applyFont="1" applyBorder="1" applyAlignment="1">
      <alignment horizontal="center" vertical="top" wrapText="1"/>
    </xf>
    <xf numFmtId="0" fontId="20" fillId="38" borderId="78" xfId="0" applyFont="1" applyFill="1" applyBorder="1" applyAlignment="1">
      <alignment horizontal="justify" vertical="top" wrapText="1"/>
    </xf>
    <xf numFmtId="0" fontId="20" fillId="38" borderId="39" xfId="0" applyFont="1" applyFill="1" applyBorder="1" applyAlignment="1">
      <alignment horizontal="justify" vertical="top" wrapText="1"/>
    </xf>
    <xf numFmtId="0" fontId="20" fillId="38" borderId="21" xfId="0" applyFont="1" applyFill="1" applyBorder="1" applyAlignment="1">
      <alignment horizontal="justify" vertical="top" wrapText="1"/>
    </xf>
    <xf numFmtId="0" fontId="21" fillId="0" borderId="43" xfId="0" applyFont="1" applyBorder="1" applyAlignment="1">
      <alignment vertical="top" wrapText="1" shrinkToFit="1"/>
    </xf>
    <xf numFmtId="0" fontId="21" fillId="0" borderId="18" xfId="0" applyFont="1" applyBorder="1" applyAlignment="1">
      <alignment vertical="top" wrapText="1" shrinkToFit="1"/>
    </xf>
    <xf numFmtId="190" fontId="21" fillId="0" borderId="10" xfId="0" applyNumberFormat="1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justify" vertical="top" wrapText="1" shrinkToFit="1"/>
    </xf>
    <xf numFmtId="0" fontId="21" fillId="0" borderId="18" xfId="0" applyFont="1" applyBorder="1" applyAlignment="1">
      <alignment horizontal="justify" vertical="top" wrapText="1" shrinkToFit="1"/>
    </xf>
    <xf numFmtId="0" fontId="20" fillId="0" borderId="43" xfId="0" applyFont="1" applyFill="1" applyBorder="1" applyAlignment="1">
      <alignment vertical="top" wrapText="1" shrinkToFit="1"/>
    </xf>
    <xf numFmtId="0" fontId="20" fillId="0" borderId="18" xfId="0" applyFont="1" applyFill="1" applyBorder="1" applyAlignment="1">
      <alignment vertical="top" wrapText="1" shrinkToFit="1"/>
    </xf>
    <xf numFmtId="190" fontId="20" fillId="0" borderId="10" xfId="0" applyNumberFormat="1" applyFont="1" applyFill="1" applyBorder="1" applyAlignment="1">
      <alignment horizontal="right" wrapText="1"/>
    </xf>
    <xf numFmtId="190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33" borderId="43" xfId="0" applyFont="1" applyFill="1" applyBorder="1" applyAlignment="1">
      <alignment vertical="top" wrapText="1" shrinkToFit="1"/>
    </xf>
    <xf numFmtId="0" fontId="21" fillId="33" borderId="18" xfId="0" applyFont="1" applyFill="1" applyBorder="1" applyAlignment="1">
      <alignment vertical="top" wrapText="1" shrinkToFit="1"/>
    </xf>
    <xf numFmtId="190" fontId="21" fillId="33" borderId="10" xfId="0" applyNumberFormat="1" applyFont="1" applyFill="1" applyBorder="1" applyAlignment="1">
      <alignment horizontal="right" wrapText="1"/>
    </xf>
    <xf numFmtId="190" fontId="21" fillId="33" borderId="10" xfId="0" applyNumberFormat="1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43" xfId="0" applyFont="1" applyFill="1" applyBorder="1" applyAlignment="1">
      <alignment vertical="top" wrapText="1" shrinkToFit="1"/>
    </xf>
    <xf numFmtId="0" fontId="21" fillId="0" borderId="18" xfId="0" applyFont="1" applyFill="1" applyBorder="1" applyAlignment="1">
      <alignment vertical="top" wrapText="1" shrinkToFit="1"/>
    </xf>
    <xf numFmtId="190" fontId="21" fillId="0" borderId="10" xfId="0" applyNumberFormat="1" applyFont="1" applyFill="1" applyBorder="1" applyAlignment="1">
      <alignment horizontal="right" wrapText="1"/>
    </xf>
    <xf numFmtId="190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top" wrapText="1"/>
    </xf>
    <xf numFmtId="190" fontId="21" fillId="0" borderId="14" xfId="0" applyNumberFormat="1" applyFont="1" applyFill="1" applyBorder="1" applyAlignment="1">
      <alignment horizontal="right" wrapText="1"/>
    </xf>
    <xf numFmtId="190" fontId="21" fillId="0" borderId="14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left" vertical="top" wrapText="1" shrinkToFit="1"/>
    </xf>
    <xf numFmtId="0" fontId="20" fillId="0" borderId="18" xfId="0" applyFont="1" applyFill="1" applyBorder="1" applyAlignment="1">
      <alignment horizontal="left" vertical="top" wrapText="1" shrinkToFit="1"/>
    </xf>
    <xf numFmtId="190" fontId="20" fillId="0" borderId="14" xfId="0" applyNumberFormat="1" applyFont="1" applyFill="1" applyBorder="1" applyAlignment="1">
      <alignment horizontal="right" wrapText="1"/>
    </xf>
    <xf numFmtId="190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top" wrapText="1" shrinkToFit="1"/>
    </xf>
    <xf numFmtId="0" fontId="21" fillId="0" borderId="18" xfId="0" applyFont="1" applyBorder="1" applyAlignment="1">
      <alignment horizontal="left" vertical="top" wrapText="1" shrinkToFit="1"/>
    </xf>
    <xf numFmtId="190" fontId="21" fillId="0" borderId="14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wrapText="1" shrinkToFit="1"/>
    </xf>
    <xf numFmtId="0" fontId="11" fillId="0" borderId="67" xfId="0" applyFont="1" applyBorder="1" applyAlignment="1">
      <alignment wrapText="1" shrinkToFit="1"/>
    </xf>
    <xf numFmtId="0" fontId="20" fillId="37" borderId="43" xfId="0" applyFont="1" applyFill="1" applyBorder="1" applyAlignment="1">
      <alignment horizontal="left" vertical="center" wrapText="1"/>
    </xf>
    <xf numFmtId="0" fontId="20" fillId="37" borderId="40" xfId="0" applyFont="1" applyFill="1" applyBorder="1" applyAlignment="1">
      <alignment horizontal="left" vertical="center" wrapText="1"/>
    </xf>
    <xf numFmtId="0" fontId="20" fillId="37" borderId="18" xfId="0" applyFont="1" applyFill="1" applyBorder="1" applyAlignment="1">
      <alignment horizontal="left" vertical="center" wrapText="1"/>
    </xf>
    <xf numFmtId="190" fontId="38" fillId="0" borderId="73" xfId="0" applyNumberFormat="1" applyFont="1" applyBorder="1" applyAlignment="1">
      <alignment horizontal="right" vertical="center" wrapText="1"/>
    </xf>
    <xf numFmtId="190" fontId="37" fillId="0" borderId="73" xfId="0" applyNumberFormat="1" applyFont="1" applyBorder="1" applyAlignment="1">
      <alignment horizontal="right" vertical="center" wrapText="1"/>
    </xf>
    <xf numFmtId="190" fontId="37" fillId="0" borderId="79" xfId="0" applyNumberFormat="1" applyFont="1" applyBorder="1" applyAlignment="1">
      <alignment horizontal="right" vertical="center" wrapText="1"/>
    </xf>
    <xf numFmtId="190" fontId="37" fillId="0" borderId="47" xfId="0" applyNumberFormat="1" applyFont="1" applyBorder="1" applyAlignment="1">
      <alignment horizontal="center" vertical="center" wrapText="1"/>
    </xf>
    <xf numFmtId="9" fontId="20" fillId="0" borderId="47" xfId="0" applyNumberFormat="1" applyFont="1" applyBorder="1" applyAlignment="1">
      <alignment horizontal="center" vertical="center" wrapText="1"/>
    </xf>
    <xf numFmtId="9" fontId="20" fillId="0" borderId="49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90" fontId="28" fillId="0" borderId="32" xfId="0" applyNumberFormat="1" applyFont="1" applyBorder="1" applyAlignment="1">
      <alignment horizontal="right" vertical="center" wrapText="1"/>
    </xf>
    <xf numFmtId="190" fontId="28" fillId="0" borderId="33" xfId="0" applyNumberFormat="1" applyFont="1" applyBorder="1" applyAlignment="1">
      <alignment horizontal="right" vertical="center" wrapText="1"/>
    </xf>
    <xf numFmtId="190" fontId="28" fillId="0" borderId="10" xfId="0" applyNumberFormat="1" applyFont="1" applyBorder="1" applyAlignment="1">
      <alignment horizontal="right" vertical="center" wrapText="1"/>
    </xf>
    <xf numFmtId="190" fontId="28" fillId="0" borderId="3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 shrinkToFit="1"/>
    </xf>
    <xf numFmtId="0" fontId="21" fillId="0" borderId="81" xfId="0" applyFont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 shrinkToFit="1"/>
    </xf>
    <xf numFmtId="0" fontId="21" fillId="0" borderId="70" xfId="0" applyFont="1" applyBorder="1" applyAlignment="1">
      <alignment horizontal="center" vertical="center" wrapText="1" shrinkToFit="1"/>
    </xf>
    <xf numFmtId="0" fontId="35" fillId="0" borderId="82" xfId="0" applyFont="1" applyBorder="1" applyAlignment="1">
      <alignment horizontal="right" vertical="center"/>
    </xf>
    <xf numFmtId="0" fontId="35" fillId="0" borderId="83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20" fillId="37" borderId="66" xfId="0" applyFont="1" applyFill="1" applyBorder="1" applyAlignment="1">
      <alignment horizontal="left" vertical="center" wrapText="1"/>
    </xf>
    <xf numFmtId="0" fontId="20" fillId="37" borderId="53" xfId="0" applyFont="1" applyFill="1" applyBorder="1" applyAlignment="1">
      <alignment horizontal="left" vertical="center" wrapText="1"/>
    </xf>
    <xf numFmtId="0" fontId="20" fillId="37" borderId="54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 shrinkToFit="1"/>
    </xf>
    <xf numFmtId="0" fontId="23" fillId="0" borderId="84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20" fillId="0" borderId="86" xfId="0" applyFont="1" applyBorder="1" applyAlignment="1">
      <alignment horizontal="center" vertical="center" wrapText="1" shrinkToFit="1"/>
    </xf>
    <xf numFmtId="0" fontId="20" fillId="0" borderId="87" xfId="0" applyFont="1" applyBorder="1" applyAlignment="1">
      <alignment horizontal="center" vertical="center" wrapText="1" shrinkToFit="1"/>
    </xf>
    <xf numFmtId="0" fontId="20" fillId="0" borderId="88" xfId="0" applyFont="1" applyBorder="1" applyAlignment="1">
      <alignment horizontal="center" vertical="center" wrapText="1" shrinkToFit="1"/>
    </xf>
    <xf numFmtId="0" fontId="20" fillId="0" borderId="8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5" fillId="0" borderId="9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37" borderId="50" xfId="0" applyFont="1" applyFill="1" applyBorder="1" applyAlignment="1">
      <alignment horizontal="left" vertical="center" wrapText="1"/>
    </xf>
    <xf numFmtId="0" fontId="20" fillId="37" borderId="51" xfId="0" applyFont="1" applyFill="1" applyBorder="1" applyAlignment="1">
      <alignment horizontal="left" vertical="center" wrapText="1"/>
    </xf>
    <xf numFmtId="0" fontId="20" fillId="37" borderId="5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 shrinkToFit="1"/>
    </xf>
    <xf numFmtId="0" fontId="21" fillId="0" borderId="0" xfId="0" applyFont="1" applyAlignment="1">
      <alignment horizontal="left" wrapText="1" shrinkToFi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34" borderId="93" xfId="0" applyFont="1" applyFill="1" applyBorder="1" applyAlignment="1">
      <alignment horizontal="right" vertical="center" wrapText="1" shrinkToFit="1"/>
    </xf>
    <xf numFmtId="0" fontId="21" fillId="34" borderId="90" xfId="0" applyFont="1" applyFill="1" applyBorder="1" applyAlignment="1">
      <alignment horizontal="right" vertical="center" wrapText="1" shrinkToFit="1"/>
    </xf>
    <xf numFmtId="0" fontId="21" fillId="34" borderId="94" xfId="0" applyFont="1" applyFill="1" applyBorder="1" applyAlignment="1">
      <alignment horizontal="right" vertical="center" wrapText="1" shrinkToFi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="75" zoomScaleNormal="75" zoomScaleSheetLayoutView="75" zoomScalePageLayoutView="0" workbookViewId="0" topLeftCell="A1">
      <selection activeCell="J60" sqref="J60"/>
    </sheetView>
  </sheetViews>
  <sheetFormatPr defaultColWidth="9.00390625" defaultRowHeight="12.75"/>
  <cols>
    <col min="1" max="1" width="51.875" style="156" customWidth="1"/>
    <col min="2" max="2" width="8.25390625" style="158" bestFit="1" customWidth="1"/>
    <col min="3" max="3" width="14.25390625" style="158" customWidth="1"/>
    <col min="4" max="4" width="14.125" style="158" customWidth="1"/>
    <col min="5" max="5" width="13.875" style="156" customWidth="1"/>
    <col min="6" max="6" width="13.375" style="156" customWidth="1"/>
    <col min="7" max="7" width="15.25390625" style="156" customWidth="1"/>
    <col min="8" max="8" width="14.375" style="156" customWidth="1"/>
    <col min="9" max="9" width="13.375" style="156" customWidth="1"/>
    <col min="10" max="10" width="15.375" style="156" customWidth="1"/>
    <col min="11" max="11" width="6.75390625" style="156" customWidth="1"/>
    <col min="12" max="12" width="14.25390625" style="156" customWidth="1"/>
    <col min="13" max="13" width="6.875" style="156" customWidth="1"/>
    <col min="14" max="14" width="9.375" style="156" customWidth="1"/>
    <col min="15" max="15" width="10.125" style="156" customWidth="1"/>
    <col min="16" max="16" width="10.25390625" style="156" customWidth="1"/>
    <col min="17" max="17" width="7.125" style="156" customWidth="1"/>
    <col min="18" max="16384" width="9.125" style="156" customWidth="1"/>
  </cols>
  <sheetData>
    <row r="1" spans="2:9" ht="20.25">
      <c r="B1" s="157"/>
      <c r="C1" s="157"/>
      <c r="D1" s="157"/>
      <c r="E1" s="157"/>
      <c r="F1" s="158"/>
      <c r="G1" s="158"/>
      <c r="H1" s="158"/>
      <c r="I1" s="158"/>
    </row>
    <row r="2" spans="1:9" ht="20.25">
      <c r="A2" s="357" t="s">
        <v>407</v>
      </c>
      <c r="B2" s="357"/>
      <c r="C2" s="155"/>
      <c r="D2" s="155"/>
      <c r="E2" s="159"/>
      <c r="F2" s="356" t="s">
        <v>409</v>
      </c>
      <c r="G2" s="356"/>
      <c r="H2" s="356"/>
      <c r="I2" s="356"/>
    </row>
    <row r="3" spans="1:6" ht="24" customHeight="1">
      <c r="A3" s="170" t="s">
        <v>408</v>
      </c>
      <c r="B3" s="156"/>
      <c r="C3" s="156"/>
      <c r="D3" s="156"/>
      <c r="E3" s="160"/>
      <c r="F3" s="156" t="s">
        <v>410</v>
      </c>
    </row>
    <row r="4" spans="1:8" ht="30.75" customHeight="1">
      <c r="A4" s="170" t="s">
        <v>412</v>
      </c>
      <c r="B4" s="162"/>
      <c r="C4" s="162"/>
      <c r="D4" s="162"/>
      <c r="E4" s="162"/>
      <c r="G4" s="156" t="s">
        <v>411</v>
      </c>
      <c r="H4" s="156" t="s">
        <v>374</v>
      </c>
    </row>
    <row r="5" spans="1:9" ht="20.25">
      <c r="A5" s="355" t="s">
        <v>416</v>
      </c>
      <c r="B5" s="355"/>
      <c r="C5" s="165"/>
      <c r="D5" s="165"/>
      <c r="E5" s="160"/>
      <c r="F5" s="339" t="s">
        <v>417</v>
      </c>
      <c r="G5" s="339"/>
      <c r="H5" s="339"/>
      <c r="I5" s="339"/>
    </row>
    <row r="6" spans="1:9" ht="10.5" customHeight="1">
      <c r="A6" s="339"/>
      <c r="B6" s="339"/>
      <c r="C6" s="164"/>
      <c r="D6" s="164"/>
      <c r="E6" s="160"/>
      <c r="F6" s="339"/>
      <c r="G6" s="339"/>
      <c r="H6" s="339"/>
      <c r="I6" s="339"/>
    </row>
    <row r="7" spans="5:9" ht="23.25" customHeight="1">
      <c r="E7" s="160"/>
      <c r="F7" s="338"/>
      <c r="G7" s="338"/>
      <c r="H7" s="338"/>
      <c r="I7" s="338"/>
    </row>
    <row r="8" spans="2:9" ht="16.5" customHeight="1">
      <c r="B8" s="166"/>
      <c r="C8" s="166"/>
      <c r="D8" s="166"/>
      <c r="E8" s="160"/>
      <c r="F8" s="358"/>
      <c r="G8" s="358"/>
      <c r="H8" s="358"/>
      <c r="I8" s="358"/>
    </row>
    <row r="9" spans="1:6" ht="11.25" customHeight="1">
      <c r="A9" s="164"/>
      <c r="B9" s="167"/>
      <c r="C9" s="167"/>
      <c r="D9" s="167"/>
      <c r="E9" s="167"/>
      <c r="F9" s="167"/>
    </row>
    <row r="10" spans="2:9" ht="20.25">
      <c r="B10" s="167"/>
      <c r="C10" s="167"/>
      <c r="D10" s="167"/>
      <c r="E10" s="168"/>
      <c r="F10" s="338"/>
      <c r="G10" s="338"/>
      <c r="H10" s="338"/>
      <c r="I10" s="169" t="s">
        <v>41</v>
      </c>
    </row>
    <row r="11" spans="1:9" ht="20.25">
      <c r="A11" s="156" t="s">
        <v>13</v>
      </c>
      <c r="B11" s="156"/>
      <c r="C11" s="156"/>
      <c r="D11" s="156"/>
      <c r="F11" s="158"/>
      <c r="G11" s="158"/>
      <c r="H11" s="170" t="s">
        <v>42</v>
      </c>
      <c r="I11" s="169">
        <v>2024</v>
      </c>
    </row>
    <row r="12" spans="1:9" ht="48.75" customHeight="1">
      <c r="A12" s="171" t="s">
        <v>370</v>
      </c>
      <c r="B12" s="340"/>
      <c r="C12" s="340"/>
      <c r="D12" s="340"/>
      <c r="E12" s="340"/>
      <c r="F12" s="340"/>
      <c r="G12" s="359" t="s">
        <v>14</v>
      </c>
      <c r="H12" s="360"/>
      <c r="I12" s="172" t="s">
        <v>379</v>
      </c>
    </row>
    <row r="13" spans="1:9" ht="20.25">
      <c r="A13" s="173" t="s">
        <v>29</v>
      </c>
      <c r="B13" s="341" t="s">
        <v>361</v>
      </c>
      <c r="C13" s="336"/>
      <c r="D13" s="336"/>
      <c r="E13" s="336"/>
      <c r="F13" s="336"/>
      <c r="G13" s="337" t="s">
        <v>24</v>
      </c>
      <c r="H13" s="337"/>
      <c r="I13" s="169">
        <v>150</v>
      </c>
    </row>
    <row r="14" spans="1:9" ht="20.25">
      <c r="A14" s="175" t="s">
        <v>363</v>
      </c>
      <c r="B14" s="174"/>
      <c r="C14" s="174"/>
      <c r="D14" s="174"/>
      <c r="E14" s="174"/>
      <c r="F14" s="174"/>
      <c r="G14" s="337" t="s">
        <v>43</v>
      </c>
      <c r="H14" s="337"/>
      <c r="I14" s="169">
        <v>2122700000</v>
      </c>
    </row>
    <row r="15" spans="1:9" ht="20.25">
      <c r="A15" s="176" t="s">
        <v>44</v>
      </c>
      <c r="B15" s="336"/>
      <c r="C15" s="336"/>
      <c r="D15" s="336"/>
      <c r="E15" s="336"/>
      <c r="F15" s="336"/>
      <c r="G15" s="337"/>
      <c r="H15" s="337"/>
      <c r="I15" s="169"/>
    </row>
    <row r="16" spans="1:9" ht="39" customHeight="1">
      <c r="A16" s="177" t="s">
        <v>421</v>
      </c>
      <c r="B16" s="174"/>
      <c r="C16" s="178"/>
      <c r="D16" s="178"/>
      <c r="E16" s="178"/>
      <c r="F16" s="178"/>
      <c r="G16" s="179"/>
      <c r="H16" s="179"/>
      <c r="I16" s="158"/>
    </row>
    <row r="17" spans="1:8" ht="24.75" customHeight="1">
      <c r="A17" s="180" t="s">
        <v>371</v>
      </c>
      <c r="B17" s="163"/>
      <c r="C17" s="161"/>
      <c r="D17" s="161"/>
      <c r="E17" s="161"/>
      <c r="F17" s="161"/>
      <c r="G17" s="161"/>
      <c r="H17" s="161"/>
    </row>
    <row r="18" spans="1:8" ht="24" customHeight="1">
      <c r="A18" s="177" t="s">
        <v>372</v>
      </c>
      <c r="B18" s="163"/>
      <c r="C18" s="163"/>
      <c r="D18" s="163"/>
      <c r="E18" s="163"/>
      <c r="F18" s="163"/>
      <c r="G18" s="163"/>
      <c r="H18" s="163"/>
    </row>
    <row r="19" spans="1:8" ht="27" customHeight="1">
      <c r="A19" s="180" t="s">
        <v>373</v>
      </c>
      <c r="B19" s="163"/>
      <c r="C19" s="163"/>
      <c r="D19" s="163"/>
      <c r="E19" s="163"/>
      <c r="F19" s="163"/>
      <c r="G19" s="163"/>
      <c r="H19" s="163"/>
    </row>
    <row r="20" spans="1:4" ht="11.25" customHeight="1">
      <c r="A20" s="181"/>
      <c r="B20" s="156"/>
      <c r="C20" s="156"/>
      <c r="D20" s="156"/>
    </row>
    <row r="21" spans="1:4" ht="7.5" customHeight="1">
      <c r="A21" s="181"/>
      <c r="B21" s="156"/>
      <c r="C21" s="156"/>
      <c r="D21" s="156"/>
    </row>
    <row r="22" spans="1:9" ht="20.25">
      <c r="A22" s="357" t="s">
        <v>414</v>
      </c>
      <c r="B22" s="357"/>
      <c r="C22" s="357"/>
      <c r="D22" s="357"/>
      <c r="E22" s="357"/>
      <c r="F22" s="357"/>
      <c r="G22" s="357"/>
      <c r="H22" s="357"/>
      <c r="I22" s="357"/>
    </row>
    <row r="23" spans="2:9" ht="20.25">
      <c r="B23" s="157"/>
      <c r="C23" s="157"/>
      <c r="D23" s="157"/>
      <c r="E23" s="157"/>
      <c r="F23" s="157"/>
      <c r="G23" s="157"/>
      <c r="H23" s="157"/>
      <c r="I23" s="157" t="s">
        <v>413</v>
      </c>
    </row>
    <row r="24" spans="1:9" ht="20.25">
      <c r="A24" s="345" t="s">
        <v>45</v>
      </c>
      <c r="B24" s="345"/>
      <c r="C24" s="345"/>
      <c r="D24" s="345"/>
      <c r="E24" s="345"/>
      <c r="F24" s="345"/>
      <c r="G24" s="345"/>
      <c r="H24" s="345"/>
      <c r="I24" s="345"/>
    </row>
    <row r="25" spans="1:9" ht="30.75" customHeight="1">
      <c r="A25" s="345" t="s">
        <v>46</v>
      </c>
      <c r="B25" s="345"/>
      <c r="C25" s="346"/>
      <c r="D25" s="346"/>
      <c r="E25" s="345"/>
      <c r="F25" s="345"/>
      <c r="G25" s="345"/>
      <c r="H25" s="345"/>
      <c r="I25" s="345"/>
    </row>
    <row r="26" spans="1:9" ht="15" customHeight="1">
      <c r="A26" s="353"/>
      <c r="B26" s="350" t="s">
        <v>30</v>
      </c>
      <c r="C26" s="182" t="s">
        <v>47</v>
      </c>
      <c r="D26" s="182" t="s">
        <v>47</v>
      </c>
      <c r="E26" s="349" t="s">
        <v>420</v>
      </c>
      <c r="F26" s="351" t="s">
        <v>124</v>
      </c>
      <c r="G26" s="352"/>
      <c r="H26" s="352"/>
      <c r="I26" s="352"/>
    </row>
    <row r="27" spans="1:9" ht="81">
      <c r="A27" s="354"/>
      <c r="B27" s="350"/>
      <c r="C27" s="184" t="s">
        <v>415</v>
      </c>
      <c r="D27" s="184" t="s">
        <v>419</v>
      </c>
      <c r="E27" s="349"/>
      <c r="F27" s="185" t="s">
        <v>120</v>
      </c>
      <c r="G27" s="185" t="s">
        <v>121</v>
      </c>
      <c r="H27" s="185" t="s">
        <v>122</v>
      </c>
      <c r="I27" s="185" t="s">
        <v>123</v>
      </c>
    </row>
    <row r="28" spans="1:9" s="187" customFormat="1" ht="15.75" customHeight="1">
      <c r="A28" s="186" t="s">
        <v>63</v>
      </c>
      <c r="B28" s="347"/>
      <c r="C28" s="347"/>
      <c r="D28" s="347"/>
      <c r="E28" s="347"/>
      <c r="F28" s="347"/>
      <c r="G28" s="347"/>
      <c r="H28" s="347"/>
      <c r="I28" s="347"/>
    </row>
    <row r="29" spans="1:10" s="187" customFormat="1" ht="40.5">
      <c r="A29" s="188" t="s">
        <v>50</v>
      </c>
      <c r="B29" s="189" t="s">
        <v>25</v>
      </c>
      <c r="C29" s="328">
        <v>47918</v>
      </c>
      <c r="D29" s="190">
        <v>43650.5</v>
      </c>
      <c r="E29" s="331">
        <f>SUM(F29:I29)</f>
        <v>52380.6</v>
      </c>
      <c r="F29" s="192">
        <v>8306.5</v>
      </c>
      <c r="G29" s="192">
        <v>14902.6</v>
      </c>
      <c r="H29" s="192">
        <v>15699.9</v>
      </c>
      <c r="I29" s="192">
        <v>13471.6</v>
      </c>
      <c r="J29" s="193"/>
    </row>
    <row r="30" spans="1:9" s="187" customFormat="1" ht="15.75" customHeight="1">
      <c r="A30" s="194" t="s">
        <v>38</v>
      </c>
      <c r="B30" s="195" t="s">
        <v>26</v>
      </c>
      <c r="C30" s="190"/>
      <c r="D30" s="190"/>
      <c r="E30" s="191">
        <f aca="true" t="shared" si="0" ref="E30:E36">SUM(F30:I30)</f>
        <v>0</v>
      </c>
      <c r="F30" s="196"/>
      <c r="G30" s="196"/>
      <c r="H30" s="196"/>
      <c r="I30" s="196"/>
    </row>
    <row r="31" spans="1:9" s="187" customFormat="1" ht="15.75" customHeight="1">
      <c r="A31" s="194" t="s">
        <v>51</v>
      </c>
      <c r="B31" s="195" t="s">
        <v>27</v>
      </c>
      <c r="C31" s="190"/>
      <c r="D31" s="190"/>
      <c r="E31" s="191">
        <f t="shared" si="0"/>
        <v>0</v>
      </c>
      <c r="F31" s="192"/>
      <c r="G31" s="192"/>
      <c r="H31" s="192"/>
      <c r="I31" s="192"/>
    </row>
    <row r="32" spans="1:9" s="187" customFormat="1" ht="15.75" customHeight="1">
      <c r="A32" s="194" t="s">
        <v>397</v>
      </c>
      <c r="B32" s="195" t="s">
        <v>28</v>
      </c>
      <c r="C32" s="190"/>
      <c r="D32" s="190"/>
      <c r="E32" s="191">
        <f t="shared" si="0"/>
        <v>0</v>
      </c>
      <c r="F32" s="192"/>
      <c r="G32" s="192"/>
      <c r="H32" s="192"/>
      <c r="I32" s="192"/>
    </row>
    <row r="33" spans="1:9" s="187" customFormat="1" ht="60.75">
      <c r="A33" s="188" t="s">
        <v>398</v>
      </c>
      <c r="B33" s="195" t="s">
        <v>52</v>
      </c>
      <c r="C33" s="192"/>
      <c r="D33" s="192" t="s">
        <v>362</v>
      </c>
      <c r="E33" s="191">
        <f t="shared" si="0"/>
        <v>0</v>
      </c>
      <c r="F33" s="192"/>
      <c r="G33" s="192"/>
      <c r="H33" s="192"/>
      <c r="I33" s="192"/>
    </row>
    <row r="34" spans="1:9" s="187" customFormat="1" ht="15.75" customHeight="1">
      <c r="A34" s="188" t="s">
        <v>399</v>
      </c>
      <c r="B34" s="195" t="s">
        <v>53</v>
      </c>
      <c r="C34" s="190"/>
      <c r="D34" s="190"/>
      <c r="E34" s="191">
        <f t="shared" si="0"/>
        <v>0</v>
      </c>
      <c r="F34" s="192"/>
      <c r="G34" s="192"/>
      <c r="H34" s="192"/>
      <c r="I34" s="192"/>
    </row>
    <row r="35" spans="1:9" s="187" customFormat="1" ht="15.75" customHeight="1">
      <c r="A35" s="197" t="s">
        <v>400</v>
      </c>
      <c r="B35" s="195" t="s">
        <v>54</v>
      </c>
      <c r="C35" s="198"/>
      <c r="D35" s="198"/>
      <c r="E35" s="191">
        <f t="shared" si="0"/>
        <v>0</v>
      </c>
      <c r="F35" s="192"/>
      <c r="G35" s="192"/>
      <c r="H35" s="192"/>
      <c r="I35" s="192"/>
    </row>
    <row r="36" spans="1:10" s="187" customFormat="1" ht="21" customHeight="1">
      <c r="A36" s="197" t="s">
        <v>401</v>
      </c>
      <c r="B36" s="195" t="s">
        <v>55</v>
      </c>
      <c r="C36" s="190">
        <v>419</v>
      </c>
      <c r="D36" s="192">
        <v>207.5</v>
      </c>
      <c r="E36" s="191">
        <f t="shared" si="0"/>
        <v>249</v>
      </c>
      <c r="F36" s="192">
        <v>57.5</v>
      </c>
      <c r="G36" s="192">
        <v>84.2</v>
      </c>
      <c r="H36" s="192">
        <v>68.5</v>
      </c>
      <c r="I36" s="192">
        <v>38.8</v>
      </c>
      <c r="J36" s="193"/>
    </row>
    <row r="37" spans="1:9" s="187" customFormat="1" ht="15.75" customHeight="1">
      <c r="A37" s="197" t="s">
        <v>402</v>
      </c>
      <c r="B37" s="195" t="s">
        <v>56</v>
      </c>
      <c r="C37" s="190"/>
      <c r="D37" s="190"/>
      <c r="E37" s="191"/>
      <c r="F37" s="192"/>
      <c r="G37" s="192"/>
      <c r="H37" s="192"/>
      <c r="I37" s="192"/>
    </row>
    <row r="38" spans="1:9" s="187" customFormat="1" ht="81" customHeight="1">
      <c r="A38" s="197" t="s">
        <v>307</v>
      </c>
      <c r="B38" s="195"/>
      <c r="C38" s="190"/>
      <c r="D38" s="190"/>
      <c r="E38" s="191"/>
      <c r="F38" s="192"/>
      <c r="G38" s="192"/>
      <c r="H38" s="192"/>
      <c r="I38" s="192"/>
    </row>
    <row r="39" spans="1:10" s="187" customFormat="1" ht="21" customHeight="1">
      <c r="A39" s="199" t="s">
        <v>40</v>
      </c>
      <c r="B39" s="195" t="s">
        <v>10</v>
      </c>
      <c r="C39" s="191">
        <f>SUM(C29:C37)</f>
        <v>48337</v>
      </c>
      <c r="D39" s="191">
        <f aca="true" t="shared" si="1" ref="D39:I39">SUM(D29:D37)</f>
        <v>43858</v>
      </c>
      <c r="E39" s="191">
        <f t="shared" si="1"/>
        <v>52629.6</v>
      </c>
      <c r="F39" s="191">
        <f t="shared" si="1"/>
        <v>8364</v>
      </c>
      <c r="G39" s="191">
        <f t="shared" si="1"/>
        <v>14986.800000000001</v>
      </c>
      <c r="H39" s="191">
        <f t="shared" si="1"/>
        <v>15768.4</v>
      </c>
      <c r="I39" s="191">
        <f t="shared" si="1"/>
        <v>13510.4</v>
      </c>
      <c r="J39" s="193"/>
    </row>
    <row r="40" spans="1:9" s="187" customFormat="1" ht="21.75" customHeight="1">
      <c r="A40" s="200" t="s">
        <v>64</v>
      </c>
      <c r="B40" s="195"/>
      <c r="C40" s="348"/>
      <c r="D40" s="348"/>
      <c r="E40" s="348"/>
      <c r="F40" s="348"/>
      <c r="G40" s="348"/>
      <c r="H40" s="348"/>
      <c r="I40" s="348"/>
    </row>
    <row r="41" spans="1:9" s="187" customFormat="1" ht="60.75">
      <c r="A41" s="199" t="s">
        <v>403</v>
      </c>
      <c r="B41" s="195" t="s">
        <v>32</v>
      </c>
      <c r="C41" s="198"/>
      <c r="D41" s="198"/>
      <c r="E41" s="191"/>
      <c r="F41" s="192"/>
      <c r="G41" s="192"/>
      <c r="H41" s="192"/>
      <c r="I41" s="192"/>
    </row>
    <row r="42" spans="1:10" s="187" customFormat="1" ht="20.25">
      <c r="A42" s="200" t="s">
        <v>359</v>
      </c>
      <c r="B42" s="195" t="s">
        <v>33</v>
      </c>
      <c r="C42" s="191">
        <f aca="true" t="shared" si="2" ref="C42:I42">C43+C44+C45+C46+C47+C48+C49+C50+C51+C52+C53+C54+C55</f>
        <v>35496</v>
      </c>
      <c r="D42" s="191">
        <f t="shared" si="2"/>
        <v>39851.9</v>
      </c>
      <c r="E42" s="191">
        <f t="shared" si="2"/>
        <v>46294.94</v>
      </c>
      <c r="F42" s="191">
        <f t="shared" si="2"/>
        <v>9501</v>
      </c>
      <c r="G42" s="191">
        <f t="shared" si="2"/>
        <v>11757.439999999999</v>
      </c>
      <c r="H42" s="191">
        <f t="shared" si="2"/>
        <v>12953.499999999998</v>
      </c>
      <c r="I42" s="191">
        <f t="shared" si="2"/>
        <v>12083.000000000002</v>
      </c>
      <c r="J42" s="193"/>
    </row>
    <row r="43" spans="1:10" s="187" customFormat="1" ht="20.25">
      <c r="A43" s="188" t="s">
        <v>7</v>
      </c>
      <c r="B43" s="195" t="s">
        <v>57</v>
      </c>
      <c r="C43" s="201">
        <v>14667</v>
      </c>
      <c r="D43" s="201">
        <v>17420.5</v>
      </c>
      <c r="E43" s="192">
        <f>SUM(F43:I43)</f>
        <v>20904.4</v>
      </c>
      <c r="F43" s="202">
        <v>4476.6</v>
      </c>
      <c r="G43" s="192">
        <v>5352.8</v>
      </c>
      <c r="H43" s="192">
        <v>5432.6</v>
      </c>
      <c r="I43" s="192">
        <v>5642.4</v>
      </c>
      <c r="J43" s="193"/>
    </row>
    <row r="44" spans="1:10" s="187" customFormat="1" ht="18" customHeight="1">
      <c r="A44" s="188" t="s">
        <v>369</v>
      </c>
      <c r="B44" s="195" t="s">
        <v>58</v>
      </c>
      <c r="C44" s="201">
        <v>3216</v>
      </c>
      <c r="D44" s="201">
        <v>3832.5</v>
      </c>
      <c r="E44" s="192">
        <f>SUM(F44:I44)</f>
        <v>4598.9</v>
      </c>
      <c r="F44" s="202">
        <v>984.8</v>
      </c>
      <c r="G44" s="192">
        <v>1177.6</v>
      </c>
      <c r="H44" s="192">
        <v>1195.2</v>
      </c>
      <c r="I44" s="192">
        <v>1241.3</v>
      </c>
      <c r="J44" s="193"/>
    </row>
    <row r="45" spans="1:10" s="187" customFormat="1" ht="18" customHeight="1">
      <c r="A45" s="188" t="s">
        <v>381</v>
      </c>
      <c r="B45" s="195"/>
      <c r="C45" s="201">
        <v>2597.6</v>
      </c>
      <c r="D45" s="201">
        <v>3381.7</v>
      </c>
      <c r="E45" s="192">
        <f aca="true" t="shared" si="3" ref="E45:E55">F45+G45+H45+I45</f>
        <v>4058</v>
      </c>
      <c r="F45" s="202">
        <v>602.2</v>
      </c>
      <c r="G45" s="192">
        <v>1198.2</v>
      </c>
      <c r="H45" s="192">
        <v>1280.1</v>
      </c>
      <c r="I45" s="192">
        <v>977.5</v>
      </c>
      <c r="J45" s="193"/>
    </row>
    <row r="46" spans="1:10" s="187" customFormat="1" ht="19.5" customHeight="1">
      <c r="A46" s="188" t="s">
        <v>382</v>
      </c>
      <c r="B46" s="195"/>
      <c r="C46" s="201">
        <v>3276.2</v>
      </c>
      <c r="D46" s="201">
        <v>3860.6</v>
      </c>
      <c r="E46" s="192">
        <f t="shared" si="3"/>
        <v>4632.700000000001</v>
      </c>
      <c r="F46" s="202">
        <v>1199.9</v>
      </c>
      <c r="G46" s="192">
        <v>1098</v>
      </c>
      <c r="H46" s="192">
        <v>1134.9</v>
      </c>
      <c r="I46" s="192">
        <v>1199.9</v>
      </c>
      <c r="J46" s="193"/>
    </row>
    <row r="47" spans="1:11" s="187" customFormat="1" ht="18" customHeight="1">
      <c r="A47" s="188" t="s">
        <v>383</v>
      </c>
      <c r="B47" s="195"/>
      <c r="C47" s="201">
        <v>5114</v>
      </c>
      <c r="D47" s="201">
        <v>3782.4</v>
      </c>
      <c r="E47" s="192">
        <f t="shared" si="3"/>
        <v>4902.400000000001</v>
      </c>
      <c r="F47" s="202">
        <v>1042.7</v>
      </c>
      <c r="G47" s="192">
        <v>1386.4</v>
      </c>
      <c r="H47" s="192">
        <v>1404.8</v>
      </c>
      <c r="I47" s="192">
        <v>1068.5</v>
      </c>
      <c r="J47" s="193"/>
      <c r="K47" s="330">
        <v>0.3</v>
      </c>
    </row>
    <row r="48" spans="1:10" s="187" customFormat="1" ht="18" customHeight="1">
      <c r="A48" s="188" t="s">
        <v>9</v>
      </c>
      <c r="B48" s="195"/>
      <c r="C48" s="201">
        <v>3454</v>
      </c>
      <c r="D48" s="201">
        <v>1620</v>
      </c>
      <c r="E48" s="192">
        <f t="shared" si="3"/>
        <v>1944</v>
      </c>
      <c r="F48" s="202">
        <v>486</v>
      </c>
      <c r="G48" s="192">
        <v>486</v>
      </c>
      <c r="H48" s="192">
        <v>486</v>
      </c>
      <c r="I48" s="192">
        <v>486</v>
      </c>
      <c r="J48" s="193"/>
    </row>
    <row r="49" spans="1:11" s="187" customFormat="1" ht="18.75" customHeight="1">
      <c r="A49" s="188" t="s">
        <v>418</v>
      </c>
      <c r="B49" s="203"/>
      <c r="C49" s="201">
        <v>1329.2</v>
      </c>
      <c r="D49" s="201">
        <v>2948.9</v>
      </c>
      <c r="E49" s="192">
        <f t="shared" si="3"/>
        <v>1691.4</v>
      </c>
      <c r="F49" s="202">
        <v>252</v>
      </c>
      <c r="G49" s="192">
        <v>373.8</v>
      </c>
      <c r="H49" s="192">
        <v>597.6</v>
      </c>
      <c r="I49" s="192">
        <v>468</v>
      </c>
      <c r="J49" s="193"/>
      <c r="K49" s="330"/>
    </row>
    <row r="50" spans="1:10" s="187" customFormat="1" ht="18.75" customHeight="1">
      <c r="A50" s="197" t="s">
        <v>392</v>
      </c>
      <c r="B50" s="195" t="s">
        <v>360</v>
      </c>
      <c r="C50" s="204">
        <v>620.2</v>
      </c>
      <c r="D50" s="204">
        <v>1655</v>
      </c>
      <c r="E50" s="192">
        <f t="shared" si="3"/>
        <v>1986.1</v>
      </c>
      <c r="F50" s="202">
        <v>260.3</v>
      </c>
      <c r="G50" s="192">
        <v>371.4</v>
      </c>
      <c r="H50" s="192">
        <v>770.8</v>
      </c>
      <c r="I50" s="192">
        <v>583.6</v>
      </c>
      <c r="J50" s="193"/>
    </row>
    <row r="51" spans="1:10" s="187" customFormat="1" ht="17.25" customHeight="1">
      <c r="A51" s="197" t="s">
        <v>393</v>
      </c>
      <c r="B51" s="195"/>
      <c r="C51" s="204">
        <v>26.5</v>
      </c>
      <c r="D51" s="204">
        <v>156.5</v>
      </c>
      <c r="E51" s="192">
        <f>F51+G51+H51+I51</f>
        <v>156.5</v>
      </c>
      <c r="F51" s="202">
        <v>27.5</v>
      </c>
      <c r="G51" s="192">
        <v>39</v>
      </c>
      <c r="H51" s="192">
        <v>55</v>
      </c>
      <c r="I51" s="192">
        <v>35</v>
      </c>
      <c r="J51" s="193"/>
    </row>
    <row r="52" spans="1:10" s="187" customFormat="1" ht="17.25" customHeight="1">
      <c r="A52" s="197" t="s">
        <v>384</v>
      </c>
      <c r="B52" s="195"/>
      <c r="C52" s="204">
        <v>184.4</v>
      </c>
      <c r="D52" s="204">
        <v>454</v>
      </c>
      <c r="E52" s="192">
        <f t="shared" si="3"/>
        <v>544.8</v>
      </c>
      <c r="F52" s="202">
        <v>46.2</v>
      </c>
      <c r="G52" s="192">
        <v>114</v>
      </c>
      <c r="H52" s="192">
        <v>204.6</v>
      </c>
      <c r="I52" s="192">
        <v>180</v>
      </c>
      <c r="J52" s="193"/>
    </row>
    <row r="53" spans="1:10" s="187" customFormat="1" ht="17.25" customHeight="1">
      <c r="A53" s="197" t="s">
        <v>395</v>
      </c>
      <c r="B53" s="195"/>
      <c r="C53" s="204">
        <v>805.7</v>
      </c>
      <c r="D53" s="204">
        <v>540</v>
      </c>
      <c r="E53" s="202">
        <f t="shared" si="3"/>
        <v>636</v>
      </c>
      <c r="F53" s="202">
        <v>84</v>
      </c>
      <c r="G53" s="192">
        <v>84</v>
      </c>
      <c r="H53" s="192">
        <v>324</v>
      </c>
      <c r="I53" s="192">
        <v>144</v>
      </c>
      <c r="J53" s="193"/>
    </row>
    <row r="54" spans="1:10" s="187" customFormat="1" ht="17.25" customHeight="1">
      <c r="A54" s="197" t="s">
        <v>385</v>
      </c>
      <c r="B54" s="195"/>
      <c r="C54" s="204">
        <v>139.4</v>
      </c>
      <c r="D54" s="204">
        <v>134</v>
      </c>
      <c r="E54" s="192">
        <f t="shared" si="3"/>
        <v>160.74</v>
      </c>
      <c r="F54" s="202">
        <v>24.4</v>
      </c>
      <c r="G54" s="192">
        <v>59.04</v>
      </c>
      <c r="H54" s="192">
        <v>42.1</v>
      </c>
      <c r="I54" s="192">
        <v>35.2</v>
      </c>
      <c r="J54" s="193"/>
    </row>
    <row r="55" spans="1:10" s="187" customFormat="1" ht="18" customHeight="1">
      <c r="A55" s="197" t="s">
        <v>396</v>
      </c>
      <c r="B55" s="195"/>
      <c r="C55" s="204">
        <v>65.8</v>
      </c>
      <c r="D55" s="204">
        <v>65.8</v>
      </c>
      <c r="E55" s="192">
        <f t="shared" si="3"/>
        <v>79</v>
      </c>
      <c r="F55" s="202">
        <v>14.4</v>
      </c>
      <c r="G55" s="192">
        <v>17.2</v>
      </c>
      <c r="H55" s="192">
        <v>25.8</v>
      </c>
      <c r="I55" s="192">
        <v>21.6</v>
      </c>
      <c r="J55" s="193"/>
    </row>
    <row r="56" spans="1:10" s="187" customFormat="1" ht="17.25" customHeight="1" thickBot="1">
      <c r="A56" s="205" t="s">
        <v>64</v>
      </c>
      <c r="B56" s="206" t="s">
        <v>62</v>
      </c>
      <c r="C56" s="207">
        <f aca="true" t="shared" si="4" ref="C56:I56">C42</f>
        <v>35496</v>
      </c>
      <c r="D56" s="207">
        <f t="shared" si="4"/>
        <v>39851.9</v>
      </c>
      <c r="E56" s="207">
        <f t="shared" si="4"/>
        <v>46294.94</v>
      </c>
      <c r="F56" s="332">
        <f t="shared" si="4"/>
        <v>9501</v>
      </c>
      <c r="G56" s="207">
        <f t="shared" si="4"/>
        <v>11757.439999999999</v>
      </c>
      <c r="H56" s="207">
        <f t="shared" si="4"/>
        <v>12953.499999999998</v>
      </c>
      <c r="I56" s="207">
        <f t="shared" si="4"/>
        <v>12083.000000000002</v>
      </c>
      <c r="J56" s="193"/>
    </row>
    <row r="57" spans="1:10" s="187" customFormat="1" ht="21" customHeight="1" thickTop="1">
      <c r="A57" s="208" t="s">
        <v>365</v>
      </c>
      <c r="B57" s="195" t="s">
        <v>11</v>
      </c>
      <c r="C57" s="192">
        <v>7987</v>
      </c>
      <c r="D57" s="192">
        <v>743.4</v>
      </c>
      <c r="E57" s="209">
        <f>F57+G57+H57+I57</f>
        <v>892</v>
      </c>
      <c r="F57" s="202">
        <v>151.7</v>
      </c>
      <c r="G57" s="192">
        <v>162.7</v>
      </c>
      <c r="H57" s="192">
        <v>246.8</v>
      </c>
      <c r="I57" s="192">
        <v>330.8</v>
      </c>
      <c r="J57" s="193"/>
    </row>
    <row r="58" spans="1:10" s="187" customFormat="1" ht="20.25" customHeight="1">
      <c r="A58" s="208" t="s">
        <v>366</v>
      </c>
      <c r="B58" s="195" t="s">
        <v>15</v>
      </c>
      <c r="C58" s="209">
        <v>1549</v>
      </c>
      <c r="D58" s="209">
        <v>786.1</v>
      </c>
      <c r="E58" s="192">
        <f>F58+G58+H58+I58</f>
        <v>943.3</v>
      </c>
      <c r="F58" s="333">
        <v>171.3</v>
      </c>
      <c r="G58" s="209">
        <v>239</v>
      </c>
      <c r="H58" s="209">
        <v>285.2</v>
      </c>
      <c r="I58" s="209">
        <v>247.8</v>
      </c>
      <c r="J58" s="193"/>
    </row>
    <row r="59" spans="1:10" s="187" customFormat="1" ht="18" customHeight="1">
      <c r="A59" s="188" t="s">
        <v>130</v>
      </c>
      <c r="B59" s="195"/>
      <c r="C59" s="209">
        <v>1005.7</v>
      </c>
      <c r="D59" s="209">
        <v>464.3</v>
      </c>
      <c r="E59" s="192">
        <f>F59+G59+H59+I59</f>
        <v>557.1</v>
      </c>
      <c r="F59" s="333">
        <v>120.6</v>
      </c>
      <c r="G59" s="209">
        <v>130.3</v>
      </c>
      <c r="H59" s="209">
        <v>165.9</v>
      </c>
      <c r="I59" s="209">
        <v>140.3</v>
      </c>
      <c r="J59" s="193"/>
    </row>
    <row r="60" spans="1:10" s="187" customFormat="1" ht="18" customHeight="1">
      <c r="A60" s="210" t="s">
        <v>252</v>
      </c>
      <c r="B60" s="195"/>
      <c r="C60" s="209">
        <v>1040.3</v>
      </c>
      <c r="D60" s="209">
        <v>312.9</v>
      </c>
      <c r="E60" s="192">
        <f>F60+G60+H60+I60</f>
        <v>375.4</v>
      </c>
      <c r="F60" s="333">
        <v>80.4</v>
      </c>
      <c r="G60" s="209">
        <v>49.2</v>
      </c>
      <c r="H60" s="209">
        <v>134.7</v>
      </c>
      <c r="I60" s="209">
        <v>111.1</v>
      </c>
      <c r="J60" s="193"/>
    </row>
    <row r="61" spans="1:10" s="187" customFormat="1" ht="18" customHeight="1">
      <c r="A61" s="211" t="s">
        <v>386</v>
      </c>
      <c r="B61" s="195" t="s">
        <v>16</v>
      </c>
      <c r="C61" s="212">
        <f aca="true" t="shared" si="5" ref="C61:I61">C56+C57+C58+C59+C60</f>
        <v>47078</v>
      </c>
      <c r="D61" s="212">
        <f t="shared" si="5"/>
        <v>42158.600000000006</v>
      </c>
      <c r="E61" s="212">
        <f t="shared" si="5"/>
        <v>49062.740000000005</v>
      </c>
      <c r="F61" s="212">
        <f t="shared" si="5"/>
        <v>10025</v>
      </c>
      <c r="G61" s="212">
        <f t="shared" si="5"/>
        <v>12338.64</v>
      </c>
      <c r="H61" s="212">
        <f t="shared" si="5"/>
        <v>13786.099999999999</v>
      </c>
      <c r="I61" s="212">
        <f t="shared" si="5"/>
        <v>12913</v>
      </c>
      <c r="J61" s="193"/>
    </row>
    <row r="62" spans="1:10" s="187" customFormat="1" ht="36" customHeight="1">
      <c r="A62" s="211" t="s">
        <v>394</v>
      </c>
      <c r="B62" s="195"/>
      <c r="C62" s="209"/>
      <c r="D62" s="209"/>
      <c r="E62" s="212"/>
      <c r="F62" s="212"/>
      <c r="G62" s="212"/>
      <c r="H62" s="212"/>
      <c r="I62" s="212"/>
      <c r="J62" s="193"/>
    </row>
    <row r="63" spans="1:12" s="187" customFormat="1" ht="27" customHeight="1">
      <c r="A63" s="211" t="s">
        <v>387</v>
      </c>
      <c r="B63" s="195" t="s">
        <v>65</v>
      </c>
      <c r="C63" s="213">
        <f aca="true" t="shared" si="6" ref="C63:I63">C39-C61</f>
        <v>1259</v>
      </c>
      <c r="D63" s="212">
        <f t="shared" si="6"/>
        <v>1699.3999999999942</v>
      </c>
      <c r="E63" s="191">
        <f t="shared" si="6"/>
        <v>3566.8599999999933</v>
      </c>
      <c r="F63" s="191">
        <f t="shared" si="6"/>
        <v>-1661</v>
      </c>
      <c r="G63" s="191">
        <f t="shared" si="6"/>
        <v>2648.1600000000017</v>
      </c>
      <c r="H63" s="191">
        <f t="shared" si="6"/>
        <v>1982.300000000001</v>
      </c>
      <c r="I63" s="191">
        <f t="shared" si="6"/>
        <v>597.3999999999996</v>
      </c>
      <c r="J63" s="193"/>
      <c r="L63" s="193"/>
    </row>
    <row r="64" spans="1:10" s="187" customFormat="1" ht="21.75" customHeight="1">
      <c r="A64" s="214" t="s">
        <v>388</v>
      </c>
      <c r="B64" s="215"/>
      <c r="C64" s="216">
        <f>C63*18%</f>
        <v>226.62</v>
      </c>
      <c r="D64" s="217">
        <f>D63*18%</f>
        <v>305.8919999999989</v>
      </c>
      <c r="E64" s="218">
        <f>G64+H64+I64</f>
        <v>642.046</v>
      </c>
      <c r="F64" s="217">
        <v>0</v>
      </c>
      <c r="G64" s="218">
        <v>177.7</v>
      </c>
      <c r="H64" s="218">
        <f>H63*18%</f>
        <v>356.8140000000002</v>
      </c>
      <c r="I64" s="218">
        <f>I63*18%</f>
        <v>107.53199999999993</v>
      </c>
      <c r="J64" s="326"/>
    </row>
    <row r="65" spans="1:13" s="187" customFormat="1" ht="16.5" customHeight="1">
      <c r="A65" s="219" t="s">
        <v>389</v>
      </c>
      <c r="B65" s="220" t="s">
        <v>66</v>
      </c>
      <c r="C65" s="221">
        <f>C63-C64</f>
        <v>1032.38</v>
      </c>
      <c r="D65" s="222">
        <f>D63-D64</f>
        <v>1393.5079999999953</v>
      </c>
      <c r="E65" s="223">
        <f>F65+G65+H65+I65</f>
        <v>2924.8540000000003</v>
      </c>
      <c r="F65" s="223">
        <v>0</v>
      </c>
      <c r="G65" s="224">
        <v>809.5</v>
      </c>
      <c r="H65" s="224">
        <f>H63-H64</f>
        <v>1625.4860000000008</v>
      </c>
      <c r="I65" s="224">
        <f>I63-I64</f>
        <v>489.8679999999997</v>
      </c>
      <c r="J65" s="326"/>
      <c r="M65" s="187">
        <f>J64*18%</f>
        <v>0</v>
      </c>
    </row>
    <row r="66" spans="1:12" s="187" customFormat="1" ht="36.75" customHeight="1">
      <c r="A66" s="188" t="s">
        <v>68</v>
      </c>
      <c r="B66" s="195" t="s">
        <v>67</v>
      </c>
      <c r="C66" s="225"/>
      <c r="D66" s="225"/>
      <c r="E66" s="212"/>
      <c r="F66" s="226"/>
      <c r="G66" s="226"/>
      <c r="H66" s="226"/>
      <c r="I66" s="192"/>
      <c r="J66" s="193"/>
      <c r="L66" s="193"/>
    </row>
    <row r="67" spans="1:10" s="187" customFormat="1" ht="18.75" customHeight="1">
      <c r="A67" s="342" t="s">
        <v>69</v>
      </c>
      <c r="B67" s="343"/>
      <c r="C67" s="343"/>
      <c r="D67" s="343"/>
      <c r="E67" s="343"/>
      <c r="F67" s="343"/>
      <c r="G67" s="343"/>
      <c r="H67" s="343"/>
      <c r="I67" s="344"/>
      <c r="J67" s="193"/>
    </row>
    <row r="68" spans="1:16" s="187" customFormat="1" ht="39" customHeight="1">
      <c r="A68" s="227" t="s">
        <v>70</v>
      </c>
      <c r="B68" s="183"/>
      <c r="C68" s="225">
        <f>C65*30%</f>
        <v>309.714</v>
      </c>
      <c r="D68" s="225">
        <f>D65*30%</f>
        <v>418.05239999999856</v>
      </c>
      <c r="E68" s="324">
        <f>F68+G68+H68+I68</f>
        <v>877.4562000000002</v>
      </c>
      <c r="F68" s="209">
        <v>0</v>
      </c>
      <c r="G68" s="322">
        <f>G65*30%</f>
        <v>242.85</v>
      </c>
      <c r="H68" s="322">
        <f>H65*30%</f>
        <v>487.64580000000024</v>
      </c>
      <c r="I68" s="322">
        <f>I65*30%</f>
        <v>146.9603999999999</v>
      </c>
      <c r="J68" s="193"/>
      <c r="L68" s="193"/>
      <c r="P68" s="187">
        <f>N68+O68</f>
        <v>0</v>
      </c>
    </row>
    <row r="69" spans="1:10" s="187" customFormat="1" ht="18" customHeight="1">
      <c r="A69" s="188" t="s">
        <v>332</v>
      </c>
      <c r="B69" s="195" t="s">
        <v>18</v>
      </c>
      <c r="C69" s="225"/>
      <c r="D69" s="225"/>
      <c r="E69" s="212"/>
      <c r="F69" s="226"/>
      <c r="G69" s="226"/>
      <c r="H69" s="226"/>
      <c r="I69" s="226"/>
      <c r="J69" s="193"/>
    </row>
    <row r="70" spans="1:10" s="187" customFormat="1" ht="19.5" customHeight="1">
      <c r="A70" s="197" t="s">
        <v>354</v>
      </c>
      <c r="B70" s="195" t="s">
        <v>19</v>
      </c>
      <c r="C70" s="225"/>
      <c r="D70" s="225"/>
      <c r="E70" s="212"/>
      <c r="F70" s="226"/>
      <c r="G70" s="226"/>
      <c r="H70" s="226"/>
      <c r="I70" s="226"/>
      <c r="J70" s="193"/>
    </row>
    <row r="71" spans="1:10" s="187" customFormat="1" ht="15.75" customHeight="1">
      <c r="A71" s="227" t="s">
        <v>71</v>
      </c>
      <c r="B71" s="183"/>
      <c r="C71" s="225"/>
      <c r="D71" s="225"/>
      <c r="E71" s="212"/>
      <c r="F71" s="228"/>
      <c r="G71" s="228"/>
      <c r="H71" s="228"/>
      <c r="I71" s="228"/>
      <c r="J71" s="193"/>
    </row>
    <row r="72" spans="1:10" s="187" customFormat="1" ht="15.75" customHeight="1">
      <c r="A72" s="188" t="s">
        <v>292</v>
      </c>
      <c r="B72" s="195" t="s">
        <v>20</v>
      </c>
      <c r="C72" s="225"/>
      <c r="D72" s="225"/>
      <c r="E72" s="229"/>
      <c r="F72" s="230" t="s">
        <v>0</v>
      </c>
      <c r="G72" s="230" t="s">
        <v>0</v>
      </c>
      <c r="H72" s="230" t="s">
        <v>0</v>
      </c>
      <c r="I72" s="230" t="s">
        <v>0</v>
      </c>
      <c r="J72" s="193"/>
    </row>
    <row r="73" spans="1:10" s="187" customFormat="1" ht="19.5" customHeight="1">
      <c r="A73" s="231" t="s">
        <v>72</v>
      </c>
      <c r="B73" s="195" t="s">
        <v>73</v>
      </c>
      <c r="C73" s="225"/>
      <c r="D73" s="225"/>
      <c r="E73" s="229"/>
      <c r="F73" s="230" t="s">
        <v>0</v>
      </c>
      <c r="G73" s="230" t="s">
        <v>0</v>
      </c>
      <c r="H73" s="230" t="s">
        <v>0</v>
      </c>
      <c r="I73" s="230" t="s">
        <v>0</v>
      </c>
      <c r="J73" s="193"/>
    </row>
    <row r="74" spans="1:10" s="187" customFormat="1" ht="18.75" customHeight="1">
      <c r="A74" s="188" t="s">
        <v>74</v>
      </c>
      <c r="B74" s="195" t="s">
        <v>21</v>
      </c>
      <c r="C74" s="225"/>
      <c r="D74" s="225"/>
      <c r="E74" s="229"/>
      <c r="F74" s="230" t="s">
        <v>0</v>
      </c>
      <c r="G74" s="230" t="s">
        <v>0</v>
      </c>
      <c r="H74" s="230" t="s">
        <v>0</v>
      </c>
      <c r="I74" s="230" t="s">
        <v>0</v>
      </c>
      <c r="J74" s="193"/>
    </row>
    <row r="75" spans="1:10" s="187" customFormat="1" ht="18" customHeight="1">
      <c r="A75" s="231" t="s">
        <v>72</v>
      </c>
      <c r="B75" s="195" t="s">
        <v>75</v>
      </c>
      <c r="C75" s="225"/>
      <c r="D75" s="225"/>
      <c r="E75" s="229"/>
      <c r="F75" s="230" t="s">
        <v>0</v>
      </c>
      <c r="G75" s="230" t="s">
        <v>0</v>
      </c>
      <c r="H75" s="230" t="s">
        <v>0</v>
      </c>
      <c r="I75" s="230" t="s">
        <v>0</v>
      </c>
      <c r="J75" s="193"/>
    </row>
    <row r="76" spans="1:10" s="187" customFormat="1" ht="19.5" customHeight="1">
      <c r="A76" s="232" t="s">
        <v>357</v>
      </c>
      <c r="B76" s="195" t="s">
        <v>22</v>
      </c>
      <c r="C76" s="225"/>
      <c r="D76" s="225"/>
      <c r="E76" s="229"/>
      <c r="F76" s="230" t="s">
        <v>0</v>
      </c>
      <c r="G76" s="230" t="s">
        <v>0</v>
      </c>
      <c r="H76" s="230" t="s">
        <v>0</v>
      </c>
      <c r="I76" s="230" t="s">
        <v>0</v>
      </c>
      <c r="J76" s="193"/>
    </row>
    <row r="77" spans="1:10" s="187" customFormat="1" ht="15.75" customHeight="1">
      <c r="A77" s="227" t="s">
        <v>76</v>
      </c>
      <c r="B77" s="195" t="s">
        <v>23</v>
      </c>
      <c r="C77" s="233"/>
      <c r="D77" s="233"/>
      <c r="E77" s="212"/>
      <c r="F77" s="221"/>
      <c r="G77" s="221"/>
      <c r="H77" s="221"/>
      <c r="I77" s="221"/>
      <c r="J77" s="193"/>
    </row>
    <row r="78" spans="1:10" s="187" customFormat="1" ht="23.25" customHeight="1">
      <c r="A78" s="231" t="s">
        <v>31</v>
      </c>
      <c r="B78" s="195" t="s">
        <v>77</v>
      </c>
      <c r="C78" s="234"/>
      <c r="D78" s="234"/>
      <c r="E78" s="191"/>
      <c r="F78" s="235"/>
      <c r="G78" s="235"/>
      <c r="H78" s="235"/>
      <c r="I78" s="235"/>
      <c r="J78" s="193"/>
    </row>
    <row r="79" spans="1:10" s="187" customFormat="1" ht="15" customHeight="1">
      <c r="A79" s="236"/>
      <c r="B79" s="237"/>
      <c r="C79" s="198"/>
      <c r="D79" s="198"/>
      <c r="E79" s="191"/>
      <c r="F79" s="238"/>
      <c r="G79" s="238"/>
      <c r="H79" s="238"/>
      <c r="I79" s="238"/>
      <c r="J79" s="193"/>
    </row>
    <row r="80" spans="1:10" s="187" customFormat="1" ht="20.25">
      <c r="A80" s="227" t="s">
        <v>78</v>
      </c>
      <c r="B80" s="195" t="s">
        <v>12</v>
      </c>
      <c r="C80" s="225"/>
      <c r="D80" s="225"/>
      <c r="E80" s="212"/>
      <c r="F80" s="239" t="s">
        <v>0</v>
      </c>
      <c r="G80" s="239" t="s">
        <v>0</v>
      </c>
      <c r="H80" s="239" t="s">
        <v>0</v>
      </c>
      <c r="I80" s="239" t="s">
        <v>0</v>
      </c>
      <c r="J80" s="193"/>
    </row>
    <row r="81" spans="1:10" s="187" customFormat="1" ht="20.25">
      <c r="A81" s="227" t="s">
        <v>404</v>
      </c>
      <c r="B81" s="195" t="s">
        <v>79</v>
      </c>
      <c r="C81" s="225"/>
      <c r="D81" s="225"/>
      <c r="E81" s="212"/>
      <c r="F81" s="240"/>
      <c r="G81" s="240"/>
      <c r="H81" s="240"/>
      <c r="I81" s="240"/>
      <c r="J81" s="193"/>
    </row>
    <row r="82" spans="1:10" s="187" customFormat="1" ht="23.25" customHeight="1" thickBot="1">
      <c r="A82" s="241" t="s">
        <v>358</v>
      </c>
      <c r="B82" s="195" t="s">
        <v>80</v>
      </c>
      <c r="C82" s="225"/>
      <c r="D82" s="225"/>
      <c r="E82" s="212"/>
      <c r="F82" s="239" t="s">
        <v>0</v>
      </c>
      <c r="G82" s="239" t="s">
        <v>0</v>
      </c>
      <c r="H82" s="239" t="s">
        <v>0</v>
      </c>
      <c r="I82" s="239" t="s">
        <v>0</v>
      </c>
      <c r="J82" s="193"/>
    </row>
    <row r="83" spans="1:10" s="243" customFormat="1" ht="15.75" customHeight="1">
      <c r="A83" s="342" t="s">
        <v>81</v>
      </c>
      <c r="B83" s="343"/>
      <c r="C83" s="343"/>
      <c r="D83" s="343"/>
      <c r="E83" s="343"/>
      <c r="F83" s="343"/>
      <c r="G83" s="343"/>
      <c r="H83" s="343"/>
      <c r="I83" s="344"/>
      <c r="J83" s="242"/>
    </row>
    <row r="84" spans="1:9" s="187" customFormat="1" ht="15.75" customHeight="1">
      <c r="A84" s="244" t="s">
        <v>82</v>
      </c>
      <c r="B84" s="245" t="s">
        <v>83</v>
      </c>
      <c r="C84" s="246"/>
      <c r="D84" s="246"/>
      <c r="E84" s="246"/>
      <c r="F84" s="246"/>
      <c r="G84" s="246"/>
      <c r="H84" s="246"/>
      <c r="I84" s="246"/>
    </row>
    <row r="85" spans="1:9" s="187" customFormat="1" ht="18" customHeight="1">
      <c r="A85" s="188" t="s">
        <v>37</v>
      </c>
      <c r="B85" s="195" t="s">
        <v>85</v>
      </c>
      <c r="C85" s="209">
        <f>C64</f>
        <v>226.62</v>
      </c>
      <c r="D85" s="209">
        <f>D64</f>
        <v>305.8919999999989</v>
      </c>
      <c r="E85" s="324">
        <f>F85+G85+H85+I85</f>
        <v>642.046</v>
      </c>
      <c r="F85" s="226">
        <f>F64</f>
        <v>0</v>
      </c>
      <c r="G85" s="323">
        <f>G64</f>
        <v>177.7</v>
      </c>
      <c r="H85" s="323">
        <f>H64</f>
        <v>356.8140000000002</v>
      </c>
      <c r="I85" s="323">
        <f>I64</f>
        <v>107.53199999999993</v>
      </c>
    </row>
    <row r="86" spans="1:9" s="187" customFormat="1" ht="20.25" customHeight="1">
      <c r="A86" s="197" t="s">
        <v>86</v>
      </c>
      <c r="B86" s="195" t="s">
        <v>87</v>
      </c>
      <c r="C86" s="209"/>
      <c r="D86" s="209"/>
      <c r="E86" s="212"/>
      <c r="F86" s="226"/>
      <c r="G86" s="226"/>
      <c r="H86" s="226"/>
      <c r="I86" s="226"/>
    </row>
    <row r="87" spans="1:9" s="187" customFormat="1" ht="40.5">
      <c r="A87" s="197" t="s">
        <v>88</v>
      </c>
      <c r="B87" s="195" t="s">
        <v>89</v>
      </c>
      <c r="C87" s="209"/>
      <c r="D87" s="209"/>
      <c r="E87" s="212"/>
      <c r="F87" s="226"/>
      <c r="G87" s="226"/>
      <c r="H87" s="226"/>
      <c r="I87" s="226"/>
    </row>
    <row r="88" spans="1:9" s="187" customFormat="1" ht="60.75">
      <c r="A88" s="197" t="s">
        <v>90</v>
      </c>
      <c r="B88" s="195" t="s">
        <v>91</v>
      </c>
      <c r="C88" s="209"/>
      <c r="D88" s="209"/>
      <c r="E88" s="212"/>
      <c r="F88" s="226"/>
      <c r="G88" s="226"/>
      <c r="H88" s="226"/>
      <c r="I88" s="226"/>
    </row>
    <row r="89" spans="1:9" s="187" customFormat="1" ht="20.25">
      <c r="A89" s="197" t="s">
        <v>92</v>
      </c>
      <c r="B89" s="195" t="s">
        <v>93</v>
      </c>
      <c r="C89" s="209"/>
      <c r="D89" s="209"/>
      <c r="E89" s="212"/>
      <c r="F89" s="226"/>
      <c r="G89" s="226"/>
      <c r="H89" s="226"/>
      <c r="I89" s="226"/>
    </row>
    <row r="90" spans="1:9" s="187" customFormat="1" ht="20.25">
      <c r="A90" s="197" t="s">
        <v>94</v>
      </c>
      <c r="B90" s="195" t="s">
        <v>95</v>
      </c>
      <c r="C90" s="209"/>
      <c r="D90" s="209"/>
      <c r="E90" s="212"/>
      <c r="F90" s="226"/>
      <c r="G90" s="226"/>
      <c r="H90" s="226"/>
      <c r="I90" s="226"/>
    </row>
    <row r="91" spans="1:9" s="187" customFormat="1" ht="20.25">
      <c r="A91" s="197" t="s">
        <v>405</v>
      </c>
      <c r="B91" s="195" t="s">
        <v>96</v>
      </c>
      <c r="C91" s="209"/>
      <c r="D91" s="209"/>
      <c r="E91" s="212"/>
      <c r="F91" s="226"/>
      <c r="G91" s="226"/>
      <c r="H91" s="226"/>
      <c r="I91" s="226"/>
    </row>
    <row r="92" spans="1:9" s="187" customFormat="1" ht="40.5">
      <c r="A92" s="197" t="s">
        <v>309</v>
      </c>
      <c r="B92" s="247" t="s">
        <v>308</v>
      </c>
      <c r="C92" s="209">
        <v>0</v>
      </c>
      <c r="D92" s="209">
        <v>0</v>
      </c>
      <c r="E92" s="212">
        <v>0</v>
      </c>
      <c r="F92" s="226">
        <v>0</v>
      </c>
      <c r="G92" s="226">
        <v>0</v>
      </c>
      <c r="H92" s="226">
        <v>0</v>
      </c>
      <c r="I92" s="226">
        <v>0</v>
      </c>
    </row>
    <row r="93" spans="1:9" s="187" customFormat="1" ht="40.5">
      <c r="A93" s="244" t="s">
        <v>97</v>
      </c>
      <c r="B93" s="245" t="s">
        <v>84</v>
      </c>
      <c r="C93" s="246"/>
      <c r="D93" s="246"/>
      <c r="E93" s="246"/>
      <c r="F93" s="246"/>
      <c r="G93" s="246"/>
      <c r="H93" s="246"/>
      <c r="I93" s="246"/>
    </row>
    <row r="94" spans="1:9" s="187" customFormat="1" ht="60.75">
      <c r="A94" s="188" t="s">
        <v>98</v>
      </c>
      <c r="B94" s="195" t="s">
        <v>100</v>
      </c>
      <c r="C94" s="209"/>
      <c r="D94" s="209"/>
      <c r="E94" s="212"/>
      <c r="F94" s="226"/>
      <c r="G94" s="226"/>
      <c r="H94" s="226"/>
      <c r="I94" s="226"/>
    </row>
    <row r="95" spans="1:9" s="187" customFormat="1" ht="39.75" customHeight="1">
      <c r="A95" s="188" t="s">
        <v>101</v>
      </c>
      <c r="B95" s="195" t="s">
        <v>102</v>
      </c>
      <c r="C95" s="209"/>
      <c r="D95" s="209"/>
      <c r="E95" s="212"/>
      <c r="F95" s="226"/>
      <c r="G95" s="226"/>
      <c r="H95" s="226"/>
      <c r="I95" s="226"/>
    </row>
    <row r="96" spans="1:9" s="243" customFormat="1" ht="20.25">
      <c r="A96" s="188" t="s">
        <v>103</v>
      </c>
      <c r="B96" s="195" t="s">
        <v>104</v>
      </c>
      <c r="C96" s="209"/>
      <c r="D96" s="209"/>
      <c r="E96" s="212"/>
      <c r="F96" s="226"/>
      <c r="G96" s="226"/>
      <c r="H96" s="226"/>
      <c r="I96" s="226"/>
    </row>
    <row r="97" spans="1:9" s="187" customFormat="1" ht="20.25">
      <c r="A97" s="188" t="s">
        <v>105</v>
      </c>
      <c r="B97" s="195" t="s">
        <v>106</v>
      </c>
      <c r="C97" s="209"/>
      <c r="D97" s="209"/>
      <c r="E97" s="212"/>
      <c r="F97" s="226"/>
      <c r="G97" s="226"/>
      <c r="H97" s="226"/>
      <c r="I97" s="226"/>
    </row>
    <row r="98" spans="1:9" s="187" customFormat="1" ht="15.75" customHeight="1">
      <c r="A98" s="244" t="s">
        <v>107</v>
      </c>
      <c r="B98" s="245" t="s">
        <v>99</v>
      </c>
      <c r="C98" s="246">
        <f aca="true" t="shared" si="7" ref="C98:I98">SUM(C99)</f>
        <v>3216</v>
      </c>
      <c r="D98" s="246">
        <f t="shared" si="7"/>
        <v>3832.5</v>
      </c>
      <c r="E98" s="248">
        <f>SUM(F98:I98)</f>
        <v>4598.9</v>
      </c>
      <c r="F98" s="246">
        <f t="shared" si="7"/>
        <v>984.8</v>
      </c>
      <c r="G98" s="246">
        <f t="shared" si="7"/>
        <v>1177.6</v>
      </c>
      <c r="H98" s="246">
        <f t="shared" si="7"/>
        <v>1195.2</v>
      </c>
      <c r="I98" s="246">
        <f t="shared" si="7"/>
        <v>1241.3</v>
      </c>
    </row>
    <row r="99" spans="1:9" s="187" customFormat="1" ht="20.25" customHeight="1">
      <c r="A99" s="188" t="s">
        <v>108</v>
      </c>
      <c r="B99" s="195" t="s">
        <v>110</v>
      </c>
      <c r="C99" s="201">
        <v>3216</v>
      </c>
      <c r="D99" s="201">
        <v>3832.5</v>
      </c>
      <c r="E99" s="248">
        <f>SUM(F99:I99)</f>
        <v>4598.9</v>
      </c>
      <c r="F99" s="192">
        <v>984.8</v>
      </c>
      <c r="G99" s="192">
        <v>1177.6</v>
      </c>
      <c r="H99" s="192">
        <v>1195.2</v>
      </c>
      <c r="I99" s="192">
        <v>1241.3</v>
      </c>
    </row>
    <row r="100" spans="1:9" s="187" customFormat="1" ht="22.5" customHeight="1">
      <c r="A100" s="188" t="s">
        <v>111</v>
      </c>
      <c r="B100" s="195" t="s">
        <v>112</v>
      </c>
      <c r="C100" s="209"/>
      <c r="D100" s="209"/>
      <c r="E100" s="212"/>
      <c r="F100" s="209"/>
      <c r="G100" s="209"/>
      <c r="H100" s="209"/>
      <c r="I100" s="209"/>
    </row>
    <row r="101" spans="1:9" s="187" customFormat="1" ht="34.5" customHeight="1">
      <c r="A101" s="188" t="s">
        <v>113</v>
      </c>
      <c r="B101" s="195" t="s">
        <v>109</v>
      </c>
      <c r="C101" s="209"/>
      <c r="D101" s="209"/>
      <c r="E101" s="209"/>
      <c r="F101" s="209"/>
      <c r="G101" s="209"/>
      <c r="H101" s="209"/>
      <c r="I101" s="209"/>
    </row>
    <row r="102" spans="1:9" s="187" customFormat="1" ht="18" customHeight="1">
      <c r="A102" s="188" t="s">
        <v>114</v>
      </c>
      <c r="B102" s="195" t="s">
        <v>115</v>
      </c>
      <c r="C102" s="209"/>
      <c r="D102" s="209"/>
      <c r="E102" s="209"/>
      <c r="F102" s="209"/>
      <c r="G102" s="209"/>
      <c r="H102" s="209"/>
      <c r="I102" s="209"/>
    </row>
    <row r="103" spans="1:9" s="249" customFormat="1" ht="20.25">
      <c r="A103" s="250" t="s">
        <v>406</v>
      </c>
      <c r="B103" s="195" t="s">
        <v>116</v>
      </c>
      <c r="C103" s="251"/>
      <c r="D103" s="251"/>
      <c r="E103" s="209"/>
      <c r="F103" s="192"/>
      <c r="G103" s="192"/>
      <c r="H103" s="192"/>
      <c r="I103" s="192"/>
    </row>
    <row r="104" spans="1:9" s="187" customFormat="1" ht="15.75" customHeight="1">
      <c r="A104" s="156"/>
      <c r="B104" s="156"/>
      <c r="C104" s="156"/>
      <c r="D104" s="156"/>
      <c r="E104" s="252"/>
      <c r="F104" s="252"/>
      <c r="G104" s="252"/>
      <c r="H104" s="252"/>
      <c r="I104" s="252"/>
    </row>
    <row r="105" spans="1:9" s="187" customFormat="1" ht="15.75" customHeight="1">
      <c r="A105" s="253" t="s">
        <v>1</v>
      </c>
      <c r="B105" s="254"/>
      <c r="C105" s="254"/>
      <c r="D105" s="254"/>
      <c r="E105" s="254"/>
      <c r="F105" s="254"/>
      <c r="G105" s="254"/>
      <c r="H105" s="254" t="s">
        <v>374</v>
      </c>
      <c r="I105" s="254"/>
    </row>
    <row r="106" spans="1:9" s="187" customFormat="1" ht="20.25">
      <c r="A106" s="156"/>
      <c r="B106" s="158"/>
      <c r="C106" s="158"/>
      <c r="D106" s="158"/>
      <c r="E106" s="156"/>
      <c r="F106" s="156"/>
      <c r="G106" s="156"/>
      <c r="H106" s="156"/>
      <c r="I106" s="156"/>
    </row>
    <row r="107" spans="1:9" s="187" customFormat="1" ht="20.25">
      <c r="A107" s="255" t="s">
        <v>376</v>
      </c>
      <c r="B107" s="158"/>
      <c r="C107" s="158"/>
      <c r="D107" s="158"/>
      <c r="E107" s="156"/>
      <c r="F107" s="156"/>
      <c r="G107" s="156"/>
      <c r="H107" s="156" t="s">
        <v>375</v>
      </c>
      <c r="I107" s="156"/>
    </row>
    <row r="108" spans="1:9" s="187" customFormat="1" ht="20.25">
      <c r="A108" s="256"/>
      <c r="B108" s="158"/>
      <c r="C108" s="158"/>
      <c r="D108" s="158"/>
      <c r="E108" s="156"/>
      <c r="F108" s="156"/>
      <c r="G108" s="156"/>
      <c r="H108" s="156"/>
      <c r="I108" s="156"/>
    </row>
    <row r="109" spans="1:9" s="187" customFormat="1" ht="20.25">
      <c r="A109" s="256"/>
      <c r="B109" s="158"/>
      <c r="C109" s="158"/>
      <c r="D109" s="158"/>
      <c r="E109" s="156"/>
      <c r="F109" s="156"/>
      <c r="G109" s="156"/>
      <c r="H109" s="156"/>
      <c r="I109" s="156"/>
    </row>
    <row r="110" spans="1:9" s="187" customFormat="1" ht="20.25">
      <c r="A110" s="256"/>
      <c r="B110" s="158"/>
      <c r="C110" s="158"/>
      <c r="D110" s="158"/>
      <c r="E110" s="156"/>
      <c r="F110" s="156"/>
      <c r="G110" s="156"/>
      <c r="H110" s="156"/>
      <c r="I110" s="156"/>
    </row>
    <row r="111" spans="1:9" s="187" customFormat="1" ht="20.25">
      <c r="A111" s="256"/>
      <c r="B111" s="158"/>
      <c r="C111" s="158"/>
      <c r="D111" s="158"/>
      <c r="E111" s="156"/>
      <c r="F111" s="156"/>
      <c r="G111" s="156"/>
      <c r="H111" s="156"/>
      <c r="I111" s="156"/>
    </row>
    <row r="112" spans="1:9" s="257" customFormat="1" ht="20.25">
      <c r="A112" s="256"/>
      <c r="B112" s="158"/>
      <c r="C112" s="158"/>
      <c r="D112" s="158"/>
      <c r="E112" s="156"/>
      <c r="F112" s="156"/>
      <c r="G112" s="156"/>
      <c r="H112" s="156"/>
      <c r="I112" s="156"/>
    </row>
    <row r="113" spans="1:9" s="187" customFormat="1" ht="20.25">
      <c r="A113" s="256"/>
      <c r="B113" s="158"/>
      <c r="C113" s="158"/>
      <c r="D113" s="158"/>
      <c r="E113" s="156"/>
      <c r="F113" s="156"/>
      <c r="G113" s="156"/>
      <c r="H113" s="156"/>
      <c r="I113" s="156"/>
    </row>
    <row r="114" spans="1:9" s="187" customFormat="1" ht="20.25">
      <c r="A114" s="256"/>
      <c r="B114" s="158"/>
      <c r="C114" s="158"/>
      <c r="D114" s="158"/>
      <c r="E114" s="156"/>
      <c r="F114" s="156"/>
      <c r="G114" s="156"/>
      <c r="H114" s="156"/>
      <c r="I114" s="156"/>
    </row>
    <row r="115" spans="1:10" s="187" customFormat="1" ht="20.25">
      <c r="A115" s="256"/>
      <c r="B115" s="158"/>
      <c r="C115" s="158"/>
      <c r="D115" s="158"/>
      <c r="E115" s="156"/>
      <c r="F115" s="156"/>
      <c r="G115" s="156"/>
      <c r="H115" s="156"/>
      <c r="I115" s="156"/>
      <c r="J115" s="193"/>
    </row>
    <row r="116" spans="1:9" s="187" customFormat="1" ht="20.25">
      <c r="A116" s="256"/>
      <c r="B116" s="158"/>
      <c r="C116" s="158"/>
      <c r="D116" s="158"/>
      <c r="E116" s="156"/>
      <c r="F116" s="156"/>
      <c r="G116" s="156"/>
      <c r="H116" s="156"/>
      <c r="I116" s="156"/>
    </row>
    <row r="117" spans="1:9" s="257" customFormat="1" ht="20.25">
      <c r="A117" s="256"/>
      <c r="B117" s="158"/>
      <c r="C117" s="158"/>
      <c r="D117" s="158"/>
      <c r="E117" s="156"/>
      <c r="F117" s="156"/>
      <c r="G117" s="156"/>
      <c r="H117" s="156"/>
      <c r="I117" s="156"/>
    </row>
    <row r="118" spans="1:9" s="187" customFormat="1" ht="15.75" customHeight="1">
      <c r="A118" s="256"/>
      <c r="B118" s="158"/>
      <c r="C118" s="158"/>
      <c r="D118" s="158"/>
      <c r="E118" s="156"/>
      <c r="F118" s="156"/>
      <c r="G118" s="156"/>
      <c r="H118" s="156"/>
      <c r="I118" s="156"/>
    </row>
    <row r="119" spans="1:9" s="187" customFormat="1" ht="15.75" customHeight="1">
      <c r="A119" s="256"/>
      <c r="B119" s="158"/>
      <c r="C119" s="158"/>
      <c r="D119" s="158"/>
      <c r="E119" s="156"/>
      <c r="F119" s="156"/>
      <c r="G119" s="156"/>
      <c r="H119" s="156"/>
      <c r="I119" s="156"/>
    </row>
    <row r="120" spans="1:9" s="187" customFormat="1" ht="15.75" customHeight="1">
      <c r="A120" s="256"/>
      <c r="B120" s="158"/>
      <c r="C120" s="158"/>
      <c r="D120" s="158"/>
      <c r="E120" s="156"/>
      <c r="F120" s="156"/>
      <c r="G120" s="156"/>
      <c r="H120" s="156"/>
      <c r="I120" s="156"/>
    </row>
    <row r="121" spans="1:9" s="187" customFormat="1" ht="15.75" customHeight="1">
      <c r="A121" s="256"/>
      <c r="B121" s="158"/>
      <c r="C121" s="158"/>
      <c r="D121" s="158"/>
      <c r="E121" s="156"/>
      <c r="F121" s="156"/>
      <c r="G121" s="156"/>
      <c r="H121" s="156"/>
      <c r="I121" s="156"/>
    </row>
    <row r="122" ht="15.75" customHeight="1">
      <c r="A122" s="256"/>
    </row>
    <row r="123" ht="20.25">
      <c r="A123" s="256"/>
    </row>
    <row r="124" spans="1:10" s="160" customFormat="1" ht="20.25">
      <c r="A124" s="256"/>
      <c r="B124" s="158"/>
      <c r="C124" s="158"/>
      <c r="D124" s="158"/>
      <c r="E124" s="156"/>
      <c r="F124" s="156"/>
      <c r="G124" s="156"/>
      <c r="H124" s="156"/>
      <c r="I124" s="156"/>
      <c r="J124" s="254"/>
    </row>
    <row r="125" ht="20.25">
      <c r="A125" s="256"/>
    </row>
    <row r="126" ht="20.25">
      <c r="A126" s="256"/>
    </row>
    <row r="127" ht="20.25">
      <c r="A127" s="256"/>
    </row>
    <row r="128" ht="20.25">
      <c r="A128" s="256"/>
    </row>
    <row r="129" ht="1.5" customHeight="1">
      <c r="A129" s="256"/>
    </row>
    <row r="130" ht="20.25" hidden="1">
      <c r="A130" s="256"/>
    </row>
    <row r="131" ht="20.25" hidden="1">
      <c r="A131" s="256"/>
    </row>
    <row r="132" ht="20.25" hidden="1">
      <c r="A132" s="256"/>
    </row>
    <row r="133" ht="20.25" hidden="1">
      <c r="A133" s="256"/>
    </row>
    <row r="134" ht="20.25" hidden="1">
      <c r="A134" s="256"/>
    </row>
    <row r="135" ht="20.25">
      <c r="A135" s="256"/>
    </row>
    <row r="136" ht="20.25">
      <c r="A136" s="256"/>
    </row>
    <row r="137" ht="20.25">
      <c r="A137" s="256"/>
    </row>
    <row r="138" ht="20.25">
      <c r="A138" s="256"/>
    </row>
    <row r="139" ht="20.25">
      <c r="A139" s="256"/>
    </row>
    <row r="140" ht="20.25">
      <c r="A140" s="256"/>
    </row>
    <row r="141" ht="20.25">
      <c r="A141" s="256"/>
    </row>
    <row r="142" ht="20.25">
      <c r="A142" s="256"/>
    </row>
    <row r="143" ht="20.25">
      <c r="A143" s="256"/>
    </row>
    <row r="144" ht="20.25">
      <c r="A144" s="256"/>
    </row>
    <row r="145" ht="20.25">
      <c r="A145" s="256"/>
    </row>
    <row r="146" ht="20.25">
      <c r="A146" s="256"/>
    </row>
    <row r="147" ht="20.25">
      <c r="A147" s="256"/>
    </row>
    <row r="148" ht="20.25">
      <c r="A148" s="256"/>
    </row>
    <row r="149" ht="20.25">
      <c r="A149" s="256"/>
    </row>
    <row r="150" ht="20.25">
      <c r="A150" s="256"/>
    </row>
    <row r="151" ht="20.25">
      <c r="A151" s="256"/>
    </row>
    <row r="152" ht="20.25">
      <c r="A152" s="256"/>
    </row>
    <row r="153" ht="20.25">
      <c r="A153" s="256"/>
    </row>
    <row r="154" ht="20.25">
      <c r="A154" s="256"/>
    </row>
    <row r="155" ht="20.25">
      <c r="A155" s="256"/>
    </row>
    <row r="156" ht="20.25">
      <c r="A156" s="256"/>
    </row>
    <row r="157" ht="20.25">
      <c r="A157" s="256"/>
    </row>
    <row r="158" ht="20.25">
      <c r="A158" s="256"/>
    </row>
    <row r="159" ht="20.25">
      <c r="A159" s="256"/>
    </row>
    <row r="160" ht="20.25">
      <c r="A160" s="256"/>
    </row>
    <row r="161" ht="20.25">
      <c r="A161" s="256"/>
    </row>
    <row r="162" ht="20.25">
      <c r="A162" s="256"/>
    </row>
    <row r="163" ht="20.25">
      <c r="A163" s="256"/>
    </row>
    <row r="164" ht="20.25">
      <c r="A164" s="256"/>
    </row>
    <row r="165" ht="20.25">
      <c r="A165" s="256"/>
    </row>
    <row r="166" ht="20.25">
      <c r="A166" s="256"/>
    </row>
    <row r="167" ht="20.25">
      <c r="A167" s="256"/>
    </row>
    <row r="168" ht="20.25">
      <c r="A168" s="256"/>
    </row>
    <row r="169" ht="20.25">
      <c r="A169" s="256"/>
    </row>
    <row r="170" ht="20.25">
      <c r="A170" s="256"/>
    </row>
    <row r="171" ht="20.25">
      <c r="A171" s="256"/>
    </row>
    <row r="172" ht="20.25">
      <c r="A172" s="256"/>
    </row>
    <row r="173" ht="20.25">
      <c r="A173" s="256"/>
    </row>
    <row r="174" ht="20.25">
      <c r="A174" s="256"/>
    </row>
    <row r="175" ht="20.25">
      <c r="A175" s="256"/>
    </row>
    <row r="176" ht="20.25">
      <c r="A176" s="256"/>
    </row>
    <row r="177" ht="20.25">
      <c r="A177" s="256"/>
    </row>
    <row r="178" ht="20.25">
      <c r="A178" s="256"/>
    </row>
    <row r="179" ht="20.25">
      <c r="A179" s="256"/>
    </row>
    <row r="180" ht="20.25">
      <c r="A180" s="256"/>
    </row>
    <row r="181" ht="20.25">
      <c r="A181" s="256"/>
    </row>
    <row r="182" ht="20.25">
      <c r="A182" s="256"/>
    </row>
    <row r="183" ht="20.25">
      <c r="A183" s="256"/>
    </row>
    <row r="184" ht="20.25">
      <c r="A184" s="256"/>
    </row>
    <row r="185" ht="20.25">
      <c r="A185" s="256"/>
    </row>
    <row r="186" ht="20.25">
      <c r="A186" s="256"/>
    </row>
    <row r="187" ht="20.25">
      <c r="A187" s="256"/>
    </row>
    <row r="188" ht="20.25">
      <c r="A188" s="256"/>
    </row>
    <row r="189" ht="20.25">
      <c r="A189" s="256"/>
    </row>
    <row r="190" ht="20.25">
      <c r="A190" s="256"/>
    </row>
    <row r="191" ht="20.25">
      <c r="A191" s="256"/>
    </row>
    <row r="192" ht="20.25">
      <c r="A192" s="256"/>
    </row>
    <row r="193" ht="20.25">
      <c r="A193" s="256"/>
    </row>
    <row r="194" ht="20.25">
      <c r="A194" s="256"/>
    </row>
    <row r="195" ht="20.25">
      <c r="A195" s="256"/>
    </row>
    <row r="196" ht="20.25">
      <c r="A196" s="256"/>
    </row>
    <row r="197" ht="20.25">
      <c r="A197" s="256"/>
    </row>
    <row r="198" ht="20.25">
      <c r="A198" s="256"/>
    </row>
    <row r="199" ht="20.25">
      <c r="A199" s="256"/>
    </row>
    <row r="200" ht="20.25">
      <c r="A200" s="256"/>
    </row>
    <row r="201" ht="20.25">
      <c r="A201" s="256"/>
    </row>
    <row r="202" ht="20.25">
      <c r="A202" s="256"/>
    </row>
    <row r="203" ht="20.25">
      <c r="A203" s="256"/>
    </row>
    <row r="204" ht="20.25">
      <c r="A204" s="256"/>
    </row>
    <row r="205" ht="20.25">
      <c r="A205" s="256"/>
    </row>
    <row r="206" ht="20.25">
      <c r="A206" s="256"/>
    </row>
    <row r="207" ht="20.25">
      <c r="A207" s="256"/>
    </row>
    <row r="208" ht="20.25">
      <c r="A208" s="256"/>
    </row>
    <row r="209" ht="20.25">
      <c r="A209" s="256"/>
    </row>
    <row r="210" ht="20.25">
      <c r="A210" s="256"/>
    </row>
    <row r="211" ht="20.25">
      <c r="A211" s="256"/>
    </row>
    <row r="212" ht="20.25">
      <c r="A212" s="256"/>
    </row>
    <row r="213" ht="20.25">
      <c r="A213" s="256"/>
    </row>
    <row r="214" ht="20.25">
      <c r="A214" s="256"/>
    </row>
    <row r="215" ht="20.25">
      <c r="A215" s="256"/>
    </row>
    <row r="216" ht="20.25">
      <c r="A216" s="256"/>
    </row>
    <row r="217" ht="20.25">
      <c r="A217" s="256"/>
    </row>
    <row r="218" ht="20.25">
      <c r="A218" s="256"/>
    </row>
    <row r="219" ht="20.25">
      <c r="A219" s="256"/>
    </row>
    <row r="220" ht="20.25">
      <c r="A220" s="256"/>
    </row>
    <row r="221" ht="20.25">
      <c r="A221" s="256"/>
    </row>
    <row r="222" ht="20.25">
      <c r="A222" s="256"/>
    </row>
    <row r="223" ht="20.25">
      <c r="A223" s="256"/>
    </row>
    <row r="224" ht="20.25">
      <c r="A224" s="256"/>
    </row>
    <row r="225" ht="20.25">
      <c r="A225" s="256"/>
    </row>
    <row r="226" ht="20.25">
      <c r="A226" s="256"/>
    </row>
    <row r="227" ht="20.25">
      <c r="A227" s="256"/>
    </row>
    <row r="228" ht="20.25">
      <c r="A228" s="256"/>
    </row>
    <row r="229" ht="20.25">
      <c r="A229" s="256"/>
    </row>
    <row r="230" ht="20.25">
      <c r="A230" s="256"/>
    </row>
    <row r="231" ht="20.25">
      <c r="A231" s="256"/>
    </row>
    <row r="232" ht="20.25">
      <c r="A232" s="256"/>
    </row>
    <row r="233" ht="20.25">
      <c r="A233" s="256"/>
    </row>
    <row r="234" ht="20.25">
      <c r="A234" s="256"/>
    </row>
    <row r="235" ht="20.25">
      <c r="A235" s="256"/>
    </row>
    <row r="236" ht="20.25">
      <c r="A236" s="256"/>
    </row>
    <row r="237" ht="20.25">
      <c r="A237" s="256"/>
    </row>
    <row r="238" ht="20.25">
      <c r="A238" s="256"/>
    </row>
    <row r="239" ht="20.25">
      <c r="A239" s="256"/>
    </row>
    <row r="240" ht="20.25">
      <c r="A240" s="256"/>
    </row>
    <row r="241" ht="20.25">
      <c r="A241" s="256"/>
    </row>
    <row r="242" ht="20.25">
      <c r="A242" s="256"/>
    </row>
    <row r="243" ht="20.25">
      <c r="A243" s="256"/>
    </row>
    <row r="244" ht="20.25">
      <c r="A244" s="256"/>
    </row>
    <row r="245" ht="20.25">
      <c r="A245" s="256"/>
    </row>
    <row r="246" ht="20.25">
      <c r="A246" s="256"/>
    </row>
    <row r="247" ht="20.25">
      <c r="A247" s="256"/>
    </row>
    <row r="248" ht="20.25">
      <c r="A248" s="256"/>
    </row>
    <row r="249" ht="20.25">
      <c r="A249" s="256"/>
    </row>
    <row r="250" ht="20.25">
      <c r="A250" s="256"/>
    </row>
    <row r="251" ht="20.25">
      <c r="A251" s="256"/>
    </row>
    <row r="252" ht="20.25">
      <c r="A252" s="256"/>
    </row>
    <row r="253" ht="20.25">
      <c r="A253" s="256"/>
    </row>
    <row r="254" ht="20.25">
      <c r="A254" s="256"/>
    </row>
    <row r="255" ht="20.25">
      <c r="A255" s="256"/>
    </row>
    <row r="256" ht="20.25">
      <c r="A256" s="256"/>
    </row>
    <row r="257" ht="20.25">
      <c r="A257" s="256"/>
    </row>
    <row r="258" ht="20.25">
      <c r="A258" s="256"/>
    </row>
    <row r="259" ht="20.25">
      <c r="A259" s="256"/>
    </row>
    <row r="260" ht="20.25">
      <c r="A260" s="256"/>
    </row>
    <row r="261" ht="20.25">
      <c r="A261" s="256"/>
    </row>
    <row r="262" ht="20.25">
      <c r="A262" s="256"/>
    </row>
    <row r="263" ht="20.25">
      <c r="A263" s="256"/>
    </row>
    <row r="264" ht="20.25">
      <c r="A264" s="256"/>
    </row>
    <row r="265" ht="20.25">
      <c r="A265" s="256"/>
    </row>
    <row r="266" ht="20.25">
      <c r="A266" s="256"/>
    </row>
    <row r="267" ht="20.25">
      <c r="A267" s="256"/>
    </row>
    <row r="268" ht="20.25">
      <c r="A268" s="256"/>
    </row>
    <row r="269" ht="20.25">
      <c r="A269" s="256"/>
    </row>
    <row r="270" ht="20.25">
      <c r="A270" s="256"/>
    </row>
    <row r="271" ht="20.25">
      <c r="A271" s="256"/>
    </row>
    <row r="272" ht="20.25">
      <c r="A272" s="256"/>
    </row>
    <row r="273" ht="20.25">
      <c r="A273" s="256"/>
    </row>
  </sheetData>
  <sheetProtection/>
  <mergeCells count="27">
    <mergeCell ref="F5:I5"/>
    <mergeCell ref="A5:B5"/>
    <mergeCell ref="F2:I2"/>
    <mergeCell ref="A2:B2"/>
    <mergeCell ref="A22:I22"/>
    <mergeCell ref="A67:I67"/>
    <mergeCell ref="F8:I8"/>
    <mergeCell ref="G13:H13"/>
    <mergeCell ref="G12:H12"/>
    <mergeCell ref="G14:H14"/>
    <mergeCell ref="A83:I83"/>
    <mergeCell ref="A24:I24"/>
    <mergeCell ref="A25:I25"/>
    <mergeCell ref="B28:I28"/>
    <mergeCell ref="C40:I40"/>
    <mergeCell ref="E26:E27"/>
    <mergeCell ref="B26:B27"/>
    <mergeCell ref="F26:I26"/>
    <mergeCell ref="A26:A27"/>
    <mergeCell ref="B15:F15"/>
    <mergeCell ref="G15:H15"/>
    <mergeCell ref="F10:H10"/>
    <mergeCell ref="A6:B6"/>
    <mergeCell ref="F6:I6"/>
    <mergeCell ref="F7:I7"/>
    <mergeCell ref="B12:F12"/>
    <mergeCell ref="B13:F13"/>
  </mergeCells>
  <printOptions/>
  <pageMargins left="1.1023622047244095" right="0.5905511811023623" top="0.3937007874015748" bottom="0" header="0.1968503937007874" footer="0"/>
  <pageSetup fitToHeight="13" horizontalDpi="300" verticalDpi="300" orientation="portrait" paperSize="9" scale="53" r:id="rId1"/>
  <rowBreaks count="1" manualBreakCount="1">
    <brk id="56" max="8" man="1"/>
  </rowBreaks>
  <ignoredErrors>
    <ignoredError sqref="B29:B37 B69:B72 B74:B82 B93:B103 B39:B44 B56 B84:B91 B57:B58 B61 B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view="pageBreakPreview" zoomScale="76" zoomScaleNormal="90" zoomScaleSheetLayoutView="76" zoomScalePageLayoutView="0" workbookViewId="0" topLeftCell="A1">
      <selection activeCell="E8" sqref="E8"/>
    </sheetView>
  </sheetViews>
  <sheetFormatPr defaultColWidth="9.00390625" defaultRowHeight="12.75"/>
  <cols>
    <col min="1" max="1" width="49.75390625" style="1" customWidth="1"/>
    <col min="2" max="2" width="8.25390625" style="4" bestFit="1" customWidth="1"/>
    <col min="3" max="4" width="9.625" style="4" customWidth="1"/>
    <col min="5" max="5" width="13.25390625" style="1" customWidth="1"/>
    <col min="6" max="9" width="12.00390625" style="1" customWidth="1"/>
    <col min="10" max="10" width="10.375" style="1" bestFit="1" customWidth="1"/>
    <col min="11" max="11" width="14.125" style="1" customWidth="1"/>
    <col min="12" max="14" width="9.75390625" style="1" bestFit="1" customWidth="1"/>
    <col min="15" max="16384" width="9.125" style="1" customWidth="1"/>
  </cols>
  <sheetData>
    <row r="1" spans="1:9" ht="15.75">
      <c r="A1" s="361"/>
      <c r="B1" s="361"/>
      <c r="C1" s="361"/>
      <c r="D1" s="361"/>
      <c r="E1" s="361"/>
      <c r="F1" s="361"/>
      <c r="G1" s="362" t="s">
        <v>117</v>
      </c>
      <c r="H1" s="362"/>
      <c r="I1" s="362"/>
    </row>
    <row r="2" spans="1:9" ht="15.75">
      <c r="A2" s="361"/>
      <c r="B2" s="361"/>
      <c r="C2" s="361"/>
      <c r="D2" s="361"/>
      <c r="E2" s="361"/>
      <c r="F2" s="361"/>
      <c r="G2" s="361"/>
      <c r="H2" s="361"/>
      <c r="I2" s="361"/>
    </row>
    <row r="3" spans="1:9" ht="15.75">
      <c r="A3" s="361"/>
      <c r="B3" s="361"/>
      <c r="C3" s="361"/>
      <c r="D3" s="361"/>
      <c r="E3" s="361"/>
      <c r="F3" s="361"/>
      <c r="G3" s="361"/>
      <c r="H3" s="361"/>
      <c r="I3" s="24" t="s">
        <v>118</v>
      </c>
    </row>
    <row r="4" spans="1:9" ht="16.5" thickBot="1">
      <c r="A4" s="24"/>
      <c r="B4" s="25"/>
      <c r="C4" s="25"/>
      <c r="D4" s="25"/>
      <c r="E4" s="25"/>
      <c r="F4" s="25"/>
      <c r="G4" s="25"/>
      <c r="H4" s="25"/>
      <c r="I4" s="25"/>
    </row>
    <row r="5" spans="1:9" ht="21.75" customHeight="1">
      <c r="A5" s="364" t="s">
        <v>119</v>
      </c>
      <c r="B5" s="365"/>
      <c r="C5" s="365"/>
      <c r="D5" s="365"/>
      <c r="E5" s="365"/>
      <c r="F5" s="365"/>
      <c r="G5" s="365"/>
      <c r="H5" s="365"/>
      <c r="I5" s="366"/>
    </row>
    <row r="6" spans="1:9" ht="15" customHeight="1">
      <c r="A6" s="372"/>
      <c r="B6" s="363" t="s">
        <v>30</v>
      </c>
      <c r="C6" s="363" t="s">
        <v>48</v>
      </c>
      <c r="D6" s="363" t="s">
        <v>133</v>
      </c>
      <c r="E6" s="363" t="s">
        <v>49</v>
      </c>
      <c r="F6" s="367" t="s">
        <v>124</v>
      </c>
      <c r="G6" s="368"/>
      <c r="H6" s="368"/>
      <c r="I6" s="369"/>
    </row>
    <row r="7" spans="1:9" ht="45.75" customHeight="1">
      <c r="A7" s="373"/>
      <c r="B7" s="363"/>
      <c r="C7" s="363"/>
      <c r="D7" s="363"/>
      <c r="E7" s="363"/>
      <c r="F7" s="258" t="s">
        <v>120</v>
      </c>
      <c r="G7" s="258" t="s">
        <v>121</v>
      </c>
      <c r="H7" s="258" t="s">
        <v>122</v>
      </c>
      <c r="I7" s="259" t="s">
        <v>123</v>
      </c>
    </row>
    <row r="8" spans="1:10" s="3" customFormat="1" ht="24.75" customHeight="1">
      <c r="A8" s="28" t="s">
        <v>125</v>
      </c>
      <c r="B8" s="27" t="s">
        <v>25</v>
      </c>
      <c r="C8" s="111">
        <f>C9+C10+C11</f>
        <v>20833</v>
      </c>
      <c r="D8" s="111">
        <f>D9+D10+D11</f>
        <v>18508.4</v>
      </c>
      <c r="E8" s="335">
        <f>F8+G8+H8+I8</f>
        <v>20682.9</v>
      </c>
      <c r="F8" s="111">
        <f>F9+F10+F11</f>
        <v>3876.6000000000004</v>
      </c>
      <c r="G8" s="111">
        <f>G9+G10+G11</f>
        <v>5142.7</v>
      </c>
      <c r="H8" s="111">
        <f>H9+H10+H11</f>
        <v>6371.7</v>
      </c>
      <c r="I8" s="111">
        <f>I9+I10+I11</f>
        <v>5291.900000000001</v>
      </c>
      <c r="J8" s="149"/>
    </row>
    <row r="9" spans="1:10" ht="21" customHeight="1">
      <c r="A9" s="260" t="s">
        <v>126</v>
      </c>
      <c r="B9" s="261" t="s">
        <v>127</v>
      </c>
      <c r="C9" s="262">
        <v>6765.7</v>
      </c>
      <c r="D9" s="262">
        <v>9210.4</v>
      </c>
      <c r="E9" s="111">
        <f>F9+G9+H9+I9</f>
        <v>10199.1</v>
      </c>
      <c r="F9" s="263">
        <v>1373.7</v>
      </c>
      <c r="G9" s="263">
        <v>2286.9</v>
      </c>
      <c r="H9" s="264">
        <v>3575.1</v>
      </c>
      <c r="I9" s="265">
        <v>2963.4</v>
      </c>
      <c r="J9" s="149"/>
    </row>
    <row r="10" spans="1:10" ht="21" customHeight="1">
      <c r="A10" s="260" t="s">
        <v>128</v>
      </c>
      <c r="B10" s="261" t="s">
        <v>129</v>
      </c>
      <c r="C10" s="262">
        <v>8390.8</v>
      </c>
      <c r="D10" s="262">
        <v>7643</v>
      </c>
      <c r="E10" s="111">
        <f aca="true" t="shared" si="0" ref="E10:E15">F10+G10+H10+I10</f>
        <v>8497.7</v>
      </c>
      <c r="F10" s="266">
        <v>2242.6</v>
      </c>
      <c r="G10" s="266">
        <v>2484.4</v>
      </c>
      <c r="H10" s="266">
        <v>2025.8</v>
      </c>
      <c r="I10" s="267">
        <v>1744.9</v>
      </c>
      <c r="J10" s="149"/>
    </row>
    <row r="11" spans="1:14" ht="21" customHeight="1">
      <c r="A11" s="260" t="s">
        <v>390</v>
      </c>
      <c r="B11" s="261" t="s">
        <v>391</v>
      </c>
      <c r="C11" s="262">
        <v>5676.5</v>
      </c>
      <c r="D11" s="262">
        <v>1655</v>
      </c>
      <c r="E11" s="111">
        <f>F11+G11+H11+I11</f>
        <v>1986.1</v>
      </c>
      <c r="F11" s="266">
        <v>260.3</v>
      </c>
      <c r="G11" s="266">
        <v>371.4</v>
      </c>
      <c r="H11" s="266">
        <v>770.8</v>
      </c>
      <c r="I11" s="267">
        <v>583.6</v>
      </c>
      <c r="J11" s="149"/>
      <c r="K11" s="327"/>
      <c r="L11" s="327"/>
      <c r="M11" s="327"/>
      <c r="N11" s="327"/>
    </row>
    <row r="12" spans="1:11" s="5" customFormat="1" ht="24.75" customHeight="1">
      <c r="A12" s="28" t="s">
        <v>7</v>
      </c>
      <c r="B12" s="26" t="s">
        <v>26</v>
      </c>
      <c r="C12" s="115">
        <v>14667</v>
      </c>
      <c r="D12" s="115">
        <v>17420.5</v>
      </c>
      <c r="E12" s="111">
        <f t="shared" si="0"/>
        <v>20904.4</v>
      </c>
      <c r="F12" s="111">
        <v>4476.6</v>
      </c>
      <c r="G12" s="111">
        <v>5352.8</v>
      </c>
      <c r="H12" s="111">
        <v>5432.6</v>
      </c>
      <c r="I12" s="112">
        <v>5642.4</v>
      </c>
      <c r="J12" s="149"/>
      <c r="K12" s="3"/>
    </row>
    <row r="13" spans="1:10" s="3" customFormat="1" ht="21" customHeight="1">
      <c r="A13" s="28" t="s">
        <v>8</v>
      </c>
      <c r="B13" s="26" t="s">
        <v>27</v>
      </c>
      <c r="C13" s="116">
        <v>3216</v>
      </c>
      <c r="D13" s="116">
        <v>3832.5</v>
      </c>
      <c r="E13" s="111">
        <f t="shared" si="0"/>
        <v>4598.916</v>
      </c>
      <c r="F13" s="111">
        <v>984.8</v>
      </c>
      <c r="G13" s="111">
        <f>G12*22%</f>
        <v>1177.616</v>
      </c>
      <c r="H13" s="111">
        <f>H12*22%</f>
        <v>1195.172</v>
      </c>
      <c r="I13" s="111">
        <f>I12*22%</f>
        <v>1241.328</v>
      </c>
      <c r="J13" s="149"/>
    </row>
    <row r="14" spans="1:10" s="3" customFormat="1" ht="24" customHeight="1">
      <c r="A14" s="29" t="s">
        <v>9</v>
      </c>
      <c r="B14" s="26" t="s">
        <v>28</v>
      </c>
      <c r="C14" s="117">
        <v>3454</v>
      </c>
      <c r="D14" s="117">
        <v>1620</v>
      </c>
      <c r="E14" s="111">
        <f t="shared" si="0"/>
        <v>1944</v>
      </c>
      <c r="F14" s="111">
        <v>486</v>
      </c>
      <c r="G14" s="111">
        <v>486</v>
      </c>
      <c r="H14" s="111">
        <v>486</v>
      </c>
      <c r="I14" s="111">
        <v>486</v>
      </c>
      <c r="J14" s="149"/>
    </row>
    <row r="15" spans="1:14" s="3" customFormat="1" ht="24" customHeight="1" thickBot="1">
      <c r="A15" s="49" t="s">
        <v>130</v>
      </c>
      <c r="B15" s="50" t="s">
        <v>52</v>
      </c>
      <c r="C15" s="118">
        <v>561</v>
      </c>
      <c r="D15" s="118">
        <v>777.2</v>
      </c>
      <c r="E15" s="334">
        <f t="shared" si="0"/>
        <v>932.5</v>
      </c>
      <c r="F15" s="113">
        <v>201</v>
      </c>
      <c r="G15" s="113">
        <v>179.5</v>
      </c>
      <c r="H15" s="113">
        <v>300.6</v>
      </c>
      <c r="I15" s="114">
        <v>251.4</v>
      </c>
      <c r="J15" s="149"/>
      <c r="K15" s="149"/>
      <c r="L15" s="149"/>
      <c r="M15" s="149"/>
      <c r="N15" s="149"/>
    </row>
    <row r="16" spans="1:11" s="3" customFormat="1" ht="24" customHeight="1" thickBot="1">
      <c r="A16" s="51" t="s">
        <v>131</v>
      </c>
      <c r="B16" s="52" t="s">
        <v>54</v>
      </c>
      <c r="C16" s="119">
        <f aca="true" t="shared" si="1" ref="C16:I16">SUM(C9:C15)</f>
        <v>42731</v>
      </c>
      <c r="D16" s="119">
        <f t="shared" si="1"/>
        <v>42158.6</v>
      </c>
      <c r="E16" s="119">
        <f>E9+E10+E11+E12+E13+E14+E15</f>
        <v>49062.716</v>
      </c>
      <c r="F16" s="119">
        <f>SUM(F9:F15)</f>
        <v>10025</v>
      </c>
      <c r="G16" s="119">
        <f t="shared" si="1"/>
        <v>12338.616</v>
      </c>
      <c r="H16" s="119">
        <f t="shared" si="1"/>
        <v>13786.072</v>
      </c>
      <c r="I16" s="119">
        <f t="shared" si="1"/>
        <v>12913.027999999998</v>
      </c>
      <c r="J16" s="149"/>
      <c r="K16" s="149"/>
    </row>
    <row r="17" spans="1:10" s="3" customFormat="1" ht="23.25" customHeight="1">
      <c r="A17" s="268"/>
      <c r="B17" s="269"/>
      <c r="C17" s="270"/>
      <c r="D17" s="270"/>
      <c r="E17" s="271"/>
      <c r="F17" s="272"/>
      <c r="G17" s="272"/>
      <c r="H17" s="272"/>
      <c r="I17" s="272"/>
      <c r="J17" s="149"/>
    </row>
    <row r="18" spans="1:8" ht="16.5" customHeight="1">
      <c r="A18" s="268"/>
      <c r="B18" s="269"/>
      <c r="C18" s="273"/>
      <c r="D18" s="273"/>
      <c r="E18" s="272"/>
      <c r="F18" s="272"/>
      <c r="G18" s="272"/>
      <c r="H18" s="272"/>
    </row>
    <row r="19" spans="1:9" ht="16.5" customHeight="1">
      <c r="A19" s="268"/>
      <c r="B19" s="269"/>
      <c r="C19" s="273"/>
      <c r="D19" s="273"/>
      <c r="E19" s="271"/>
      <c r="F19" s="272"/>
      <c r="G19" s="272"/>
      <c r="H19" s="272"/>
      <c r="I19" s="272"/>
    </row>
    <row r="20" spans="1:9" ht="16.5" customHeight="1">
      <c r="A20" s="24"/>
      <c r="B20" s="24"/>
      <c r="C20" s="24"/>
      <c r="D20" s="24"/>
      <c r="E20" s="30"/>
      <c r="F20" s="30"/>
      <c r="G20" s="30"/>
      <c r="H20" s="30"/>
      <c r="I20" s="30"/>
    </row>
    <row r="21" spans="1:9" ht="15.75">
      <c r="A21" s="31" t="s">
        <v>364</v>
      </c>
      <c r="B21" s="274"/>
      <c r="C21" s="274"/>
      <c r="D21" s="274"/>
      <c r="E21" s="274"/>
      <c r="F21" s="274"/>
      <c r="G21" s="370" t="s">
        <v>374</v>
      </c>
      <c r="H21" s="370"/>
      <c r="I21" s="370"/>
    </row>
    <row r="22" spans="1:10" s="276" customFormat="1" ht="15.75">
      <c r="A22" s="31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s="276" customFormat="1" ht="15.75">
      <c r="A23" s="24"/>
      <c r="B23" s="277"/>
      <c r="C23" s="277"/>
      <c r="D23" s="277"/>
      <c r="E23" s="24"/>
      <c r="F23" s="24"/>
      <c r="G23" s="24"/>
      <c r="H23" s="24"/>
      <c r="I23" s="24"/>
      <c r="J23" s="275"/>
    </row>
    <row r="24" spans="1:9" ht="15">
      <c r="A24" s="2" t="s">
        <v>378</v>
      </c>
      <c r="G24" s="371" t="s">
        <v>377</v>
      </c>
      <c r="H24" s="371"/>
      <c r="I24" s="371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</sheetData>
  <sheetProtection/>
  <mergeCells count="13">
    <mergeCell ref="G21:I21"/>
    <mergeCell ref="G24:I24"/>
    <mergeCell ref="A6:A7"/>
    <mergeCell ref="A1:F1"/>
    <mergeCell ref="A2:I2"/>
    <mergeCell ref="A3:H3"/>
    <mergeCell ref="G1:I1"/>
    <mergeCell ref="C6:C7"/>
    <mergeCell ref="D6:D7"/>
    <mergeCell ref="A5:I5"/>
    <mergeCell ref="B6:B7"/>
    <mergeCell ref="E6:E7"/>
    <mergeCell ref="F6:I6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70" r:id="rId1"/>
  <ignoredErrors>
    <ignoredError sqref="B12:B15 B8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4">
      <selection activeCell="J12" sqref="J12"/>
    </sheetView>
  </sheetViews>
  <sheetFormatPr defaultColWidth="9.00390625" defaultRowHeight="12.75"/>
  <cols>
    <col min="1" max="1" width="28.25390625" style="279" customWidth="1"/>
    <col min="2" max="2" width="6.375" style="321" customWidth="1"/>
    <col min="3" max="3" width="9.125" style="321" customWidth="1"/>
    <col min="4" max="4" width="10.625" style="321" customWidth="1"/>
    <col min="5" max="5" width="9.00390625" style="279" customWidth="1"/>
    <col min="6" max="7" width="8.625" style="279" customWidth="1"/>
    <col min="8" max="8" width="8.125" style="279" customWidth="1"/>
    <col min="9" max="9" width="9.25390625" style="279" customWidth="1"/>
    <col min="10" max="10" width="9.125" style="279" customWidth="1"/>
    <col min="11" max="11" width="14.125" style="279" customWidth="1"/>
    <col min="12" max="16384" width="9.125" style="279" customWidth="1"/>
  </cols>
  <sheetData>
    <row r="1" spans="1:9" ht="12.75">
      <c r="A1" s="385"/>
      <c r="B1" s="385"/>
      <c r="C1" s="385"/>
      <c r="D1" s="385"/>
      <c r="E1" s="385"/>
      <c r="F1" s="385"/>
      <c r="G1" s="381" t="s">
        <v>117</v>
      </c>
      <c r="H1" s="381"/>
      <c r="I1" s="381"/>
    </row>
    <row r="2" spans="1:9" ht="12.75">
      <c r="A2" s="385"/>
      <c r="B2" s="385"/>
      <c r="C2" s="385"/>
      <c r="D2" s="385"/>
      <c r="E2" s="385"/>
      <c r="F2" s="385"/>
      <c r="G2" s="385"/>
      <c r="H2" s="385"/>
      <c r="I2" s="385"/>
    </row>
    <row r="3" spans="1:9" ht="12.75">
      <c r="A3" s="385"/>
      <c r="B3" s="385"/>
      <c r="C3" s="385"/>
      <c r="D3" s="385"/>
      <c r="E3" s="385"/>
      <c r="F3" s="385"/>
      <c r="G3" s="385"/>
      <c r="H3" s="381" t="s">
        <v>132</v>
      </c>
      <c r="I3" s="381"/>
    </row>
    <row r="4" spans="1:9" ht="13.5" thickBot="1">
      <c r="A4" s="386"/>
      <c r="B4" s="386"/>
      <c r="C4" s="386"/>
      <c r="D4" s="386"/>
      <c r="E4" s="386"/>
      <c r="F4" s="386"/>
      <c r="G4" s="386"/>
      <c r="H4" s="386"/>
      <c r="I4" s="386"/>
    </row>
    <row r="5" spans="1:9" ht="24" customHeight="1" thickBot="1">
      <c r="A5" s="387" t="s">
        <v>134</v>
      </c>
      <c r="B5" s="388"/>
      <c r="C5" s="388"/>
      <c r="D5" s="388"/>
      <c r="E5" s="388"/>
      <c r="F5" s="388"/>
      <c r="G5" s="388"/>
      <c r="H5" s="388"/>
      <c r="I5" s="389"/>
    </row>
    <row r="6" spans="1:9" ht="15" customHeight="1">
      <c r="A6" s="379"/>
      <c r="B6" s="374" t="s">
        <v>30</v>
      </c>
      <c r="C6" s="374" t="s">
        <v>147</v>
      </c>
      <c r="D6" s="374" t="s">
        <v>202</v>
      </c>
      <c r="E6" s="374" t="s">
        <v>49</v>
      </c>
      <c r="F6" s="376" t="s">
        <v>124</v>
      </c>
      <c r="G6" s="377"/>
      <c r="H6" s="377"/>
      <c r="I6" s="378"/>
    </row>
    <row r="7" spans="1:9" ht="44.25" customHeight="1" thickBot="1">
      <c r="A7" s="380"/>
      <c r="B7" s="375"/>
      <c r="C7" s="375"/>
      <c r="D7" s="375"/>
      <c r="E7" s="375"/>
      <c r="F7" s="280" t="s">
        <v>120</v>
      </c>
      <c r="G7" s="280" t="s">
        <v>121</v>
      </c>
      <c r="H7" s="280" t="s">
        <v>122</v>
      </c>
      <c r="I7" s="281" t="s">
        <v>123</v>
      </c>
    </row>
    <row r="8" spans="1:9" ht="26.25" thickBot="1">
      <c r="A8" s="282" t="s">
        <v>310</v>
      </c>
      <c r="B8" s="283"/>
      <c r="C8" s="284">
        <v>2485</v>
      </c>
      <c r="D8" s="284">
        <v>5000</v>
      </c>
      <c r="E8" s="329">
        <f aca="true" t="shared" si="0" ref="E8:E17">SUM(F8:I8)</f>
        <v>5000</v>
      </c>
      <c r="F8" s="285">
        <v>0</v>
      </c>
      <c r="G8" s="285">
        <v>2000</v>
      </c>
      <c r="H8" s="285">
        <v>2000</v>
      </c>
      <c r="I8" s="286">
        <v>1000</v>
      </c>
    </row>
    <row r="9" spans="1:9" ht="13.5" thickBot="1">
      <c r="A9" s="287" t="s">
        <v>311</v>
      </c>
      <c r="B9" s="288"/>
      <c r="C9" s="382"/>
      <c r="D9" s="383"/>
      <c r="E9" s="383"/>
      <c r="F9" s="383"/>
      <c r="G9" s="383"/>
      <c r="H9" s="383"/>
      <c r="I9" s="384"/>
    </row>
    <row r="10" spans="1:9" s="293" customFormat="1" ht="14.25" thickBot="1" thickTop="1">
      <c r="A10" s="282" t="s">
        <v>3</v>
      </c>
      <c r="B10" s="289" t="s">
        <v>25</v>
      </c>
      <c r="C10" s="290">
        <f>SUM(C11:C14)</f>
        <v>2485</v>
      </c>
      <c r="D10" s="290">
        <f>SUM(D11:D14)</f>
        <v>5000</v>
      </c>
      <c r="E10" s="291">
        <f t="shared" si="0"/>
        <v>5000</v>
      </c>
      <c r="F10" s="290">
        <v>0</v>
      </c>
      <c r="G10" s="290">
        <v>2000</v>
      </c>
      <c r="H10" s="290">
        <v>2000</v>
      </c>
      <c r="I10" s="292">
        <v>1000</v>
      </c>
    </row>
    <row r="11" spans="1:9" s="300" customFormat="1" ht="12.75">
      <c r="A11" s="294" t="s">
        <v>4</v>
      </c>
      <c r="B11" s="295" t="s">
        <v>26</v>
      </c>
      <c r="C11" s="296"/>
      <c r="D11" s="296"/>
      <c r="E11" s="297">
        <f t="shared" si="0"/>
        <v>0</v>
      </c>
      <c r="F11" s="298"/>
      <c r="G11" s="298"/>
      <c r="H11" s="298"/>
      <c r="I11" s="299"/>
    </row>
    <row r="12" spans="1:9" s="300" customFormat="1" ht="25.5">
      <c r="A12" s="301" t="s">
        <v>5</v>
      </c>
      <c r="B12" s="302" t="s">
        <v>27</v>
      </c>
      <c r="C12" s="303">
        <v>2485</v>
      </c>
      <c r="D12" s="303">
        <v>5000</v>
      </c>
      <c r="E12" s="304">
        <v>5000</v>
      </c>
      <c r="F12" s="305">
        <v>0</v>
      </c>
      <c r="G12" s="305">
        <v>2000</v>
      </c>
      <c r="H12" s="305">
        <v>2000</v>
      </c>
      <c r="I12" s="306">
        <v>1000</v>
      </c>
    </row>
    <row r="13" spans="1:9" s="300" customFormat="1" ht="38.25">
      <c r="A13" s="301" t="s">
        <v>135</v>
      </c>
      <c r="B13" s="302" t="s">
        <v>28</v>
      </c>
      <c r="C13" s="307"/>
      <c r="D13" s="307"/>
      <c r="E13" s="304">
        <f t="shared" si="0"/>
        <v>0</v>
      </c>
      <c r="F13" s="305"/>
      <c r="G13" s="305"/>
      <c r="H13" s="305"/>
      <c r="I13" s="306"/>
    </row>
    <row r="14" spans="1:9" s="300" customFormat="1" ht="25.5">
      <c r="A14" s="301" t="s">
        <v>6</v>
      </c>
      <c r="B14" s="302" t="s">
        <v>52</v>
      </c>
      <c r="C14" s="303"/>
      <c r="D14" s="303"/>
      <c r="E14" s="304">
        <f t="shared" si="0"/>
        <v>0</v>
      </c>
      <c r="F14" s="305"/>
      <c r="G14" s="305"/>
      <c r="H14" s="305"/>
      <c r="I14" s="306"/>
    </row>
    <row r="15" spans="1:9" s="300" customFormat="1" ht="38.25">
      <c r="A15" s="301" t="s">
        <v>312</v>
      </c>
      <c r="B15" s="302" t="s">
        <v>53</v>
      </c>
      <c r="C15" s="303"/>
      <c r="D15" s="303"/>
      <c r="E15" s="304">
        <f t="shared" si="0"/>
        <v>0</v>
      </c>
      <c r="F15" s="305"/>
      <c r="G15" s="305"/>
      <c r="H15" s="305"/>
      <c r="I15" s="306"/>
    </row>
    <row r="16" spans="1:9" ht="25.5">
      <c r="A16" s="301" t="s">
        <v>313</v>
      </c>
      <c r="B16" s="302" t="s">
        <v>54</v>
      </c>
      <c r="C16" s="303"/>
      <c r="D16" s="303"/>
      <c r="E16" s="304">
        <f t="shared" si="0"/>
        <v>0</v>
      </c>
      <c r="F16" s="305"/>
      <c r="G16" s="305"/>
      <c r="H16" s="305"/>
      <c r="I16" s="306"/>
    </row>
    <row r="17" spans="1:9" ht="13.5" thickBot="1">
      <c r="A17" s="308" t="s">
        <v>314</v>
      </c>
      <c r="B17" s="309" t="s">
        <v>55</v>
      </c>
      <c r="C17" s="310"/>
      <c r="D17" s="310"/>
      <c r="E17" s="311">
        <f t="shared" si="0"/>
        <v>0</v>
      </c>
      <c r="F17" s="312"/>
      <c r="G17" s="312"/>
      <c r="H17" s="312"/>
      <c r="I17" s="313"/>
    </row>
    <row r="18" spans="1:9" ht="12.75">
      <c r="A18" s="278"/>
      <c r="B18" s="278"/>
      <c r="C18" s="278"/>
      <c r="D18" s="278"/>
      <c r="E18" s="314"/>
      <c r="F18" s="314"/>
      <c r="G18" s="314"/>
      <c r="H18" s="314"/>
      <c r="I18" s="314"/>
    </row>
    <row r="19" spans="1:9" ht="12.75">
      <c r="A19" s="278"/>
      <c r="B19" s="278"/>
      <c r="C19" s="278"/>
      <c r="D19" s="278"/>
      <c r="E19" s="314"/>
      <c r="F19" s="314"/>
      <c r="G19" s="314"/>
      <c r="H19" s="314"/>
      <c r="I19" s="314"/>
    </row>
    <row r="20" spans="1:9" ht="12.75">
      <c r="A20" s="278"/>
      <c r="B20" s="278"/>
      <c r="C20" s="278"/>
      <c r="D20" s="278"/>
      <c r="E20" s="314"/>
      <c r="F20" s="314"/>
      <c r="G20" s="314"/>
      <c r="H20" s="314"/>
      <c r="I20" s="314"/>
    </row>
    <row r="21" spans="1:9" ht="12.75">
      <c r="A21" s="278"/>
      <c r="B21" s="278"/>
      <c r="C21" s="278"/>
      <c r="D21" s="278"/>
      <c r="E21" s="314"/>
      <c r="F21" s="314"/>
      <c r="G21" s="314"/>
      <c r="H21" s="314"/>
      <c r="I21" s="314"/>
    </row>
    <row r="22" spans="1:10" s="318" customFormat="1" ht="12.75">
      <c r="A22" s="109" t="s">
        <v>289</v>
      </c>
      <c r="B22" s="315"/>
      <c r="C22" s="315"/>
      <c r="D22" s="315"/>
      <c r="E22" s="315"/>
      <c r="F22" s="315"/>
      <c r="G22" s="316" t="s">
        <v>380</v>
      </c>
      <c r="H22" s="315"/>
      <c r="I22" s="315"/>
      <c r="J22" s="317"/>
    </row>
    <row r="23" spans="1:10" s="318" customFormat="1" ht="13.5">
      <c r="A23" s="110" t="s">
        <v>290</v>
      </c>
      <c r="B23" s="315"/>
      <c r="C23" s="315"/>
      <c r="D23" s="315"/>
      <c r="E23" s="315"/>
      <c r="F23" s="315"/>
      <c r="G23" s="315"/>
      <c r="H23" s="315"/>
      <c r="I23" s="315"/>
      <c r="J23" s="317"/>
    </row>
    <row r="24" spans="1:9" ht="12.75">
      <c r="A24" s="278"/>
      <c r="B24" s="319"/>
      <c r="C24" s="319"/>
      <c r="D24" s="319"/>
      <c r="E24" s="278"/>
      <c r="F24" s="278"/>
      <c r="G24" s="278"/>
      <c r="H24" s="278"/>
      <c r="I24" s="278"/>
    </row>
    <row r="25" ht="12.75">
      <c r="A25" s="320"/>
    </row>
    <row r="26" ht="12.75">
      <c r="A26" s="320"/>
    </row>
    <row r="27" ht="12.75">
      <c r="A27" s="320"/>
    </row>
    <row r="28" ht="12.75">
      <c r="A28" s="320"/>
    </row>
    <row r="29" ht="12.75">
      <c r="A29" s="320"/>
    </row>
    <row r="30" ht="12.75">
      <c r="A30" s="320"/>
    </row>
    <row r="31" ht="12.75">
      <c r="A31" s="320"/>
    </row>
    <row r="32" ht="12.75">
      <c r="A32" s="320"/>
    </row>
    <row r="33" ht="12.75">
      <c r="A33" s="320"/>
    </row>
    <row r="34" ht="12.75">
      <c r="A34" s="320"/>
    </row>
    <row r="35" ht="12.75">
      <c r="A35" s="320"/>
    </row>
    <row r="36" ht="12.75">
      <c r="A36" s="320"/>
    </row>
    <row r="37" ht="12.75">
      <c r="A37" s="320"/>
    </row>
    <row r="38" ht="12.75">
      <c r="A38" s="320"/>
    </row>
    <row r="39" ht="12.75">
      <c r="A39" s="320"/>
    </row>
    <row r="40" ht="12.75">
      <c r="A40" s="320"/>
    </row>
    <row r="41" ht="12.75">
      <c r="A41" s="320"/>
    </row>
    <row r="42" ht="12.75">
      <c r="A42" s="320"/>
    </row>
    <row r="43" ht="12.75">
      <c r="A43" s="320"/>
    </row>
    <row r="44" ht="12.75">
      <c r="A44" s="320"/>
    </row>
    <row r="45" ht="12.75">
      <c r="A45" s="320"/>
    </row>
    <row r="46" ht="12.75">
      <c r="A46" s="320"/>
    </row>
    <row r="47" ht="12.75">
      <c r="A47" s="320"/>
    </row>
    <row r="48" ht="12.75">
      <c r="A48" s="320"/>
    </row>
    <row r="49" ht="12.75">
      <c r="A49" s="320"/>
    </row>
    <row r="50" ht="12.75">
      <c r="A50" s="320"/>
    </row>
    <row r="51" ht="12.75">
      <c r="A51" s="320"/>
    </row>
    <row r="52" ht="12.75">
      <c r="A52" s="320"/>
    </row>
    <row r="53" ht="12.75">
      <c r="A53" s="320"/>
    </row>
    <row r="54" ht="12.75">
      <c r="A54" s="320"/>
    </row>
    <row r="55" ht="12.75">
      <c r="A55" s="320"/>
    </row>
    <row r="56" ht="12.75">
      <c r="A56" s="320"/>
    </row>
    <row r="57" ht="12.75">
      <c r="A57" s="320"/>
    </row>
    <row r="58" ht="12.75">
      <c r="A58" s="320"/>
    </row>
    <row r="59" ht="12.75">
      <c r="A59" s="320"/>
    </row>
    <row r="60" ht="12.75">
      <c r="A60" s="320"/>
    </row>
    <row r="61" ht="12.75">
      <c r="A61" s="320"/>
    </row>
    <row r="62" ht="12.75">
      <c r="A62" s="320"/>
    </row>
    <row r="63" ht="12.75">
      <c r="A63" s="320"/>
    </row>
    <row r="64" ht="12.75">
      <c r="A64" s="320"/>
    </row>
    <row r="65" ht="12.75">
      <c r="A65" s="320"/>
    </row>
    <row r="66" ht="12.75">
      <c r="A66" s="320"/>
    </row>
    <row r="67" ht="12.75">
      <c r="A67" s="320"/>
    </row>
    <row r="68" ht="12.75">
      <c r="A68" s="320"/>
    </row>
    <row r="69" ht="12.75">
      <c r="A69" s="320"/>
    </row>
    <row r="70" ht="12.75">
      <c r="A70" s="320"/>
    </row>
    <row r="71" ht="12.75">
      <c r="A71" s="320"/>
    </row>
    <row r="72" ht="12.75">
      <c r="A72" s="320"/>
    </row>
    <row r="73" ht="12.75">
      <c r="A73" s="320"/>
    </row>
    <row r="74" ht="12.75">
      <c r="A74" s="320"/>
    </row>
    <row r="75" ht="12.75">
      <c r="A75" s="320"/>
    </row>
    <row r="76" ht="12.75">
      <c r="A76" s="320"/>
    </row>
    <row r="77" ht="12.75">
      <c r="A77" s="320"/>
    </row>
    <row r="78" ht="12.75">
      <c r="A78" s="320"/>
    </row>
    <row r="79" ht="12.75">
      <c r="A79" s="320"/>
    </row>
    <row r="80" ht="12.75">
      <c r="A80" s="320"/>
    </row>
    <row r="81" ht="12.75">
      <c r="A81" s="320"/>
    </row>
    <row r="82" ht="12.75">
      <c r="A82" s="320"/>
    </row>
    <row r="83" ht="12.75">
      <c r="A83" s="320"/>
    </row>
    <row r="84" ht="12.75">
      <c r="A84" s="320"/>
    </row>
    <row r="85" ht="12.75">
      <c r="A85" s="320"/>
    </row>
    <row r="86" ht="12.75">
      <c r="A86" s="320"/>
    </row>
    <row r="87" ht="12.75">
      <c r="A87" s="320"/>
    </row>
    <row r="88" ht="12.75">
      <c r="A88" s="320"/>
    </row>
    <row r="89" ht="12.75">
      <c r="A89" s="320"/>
    </row>
    <row r="90" ht="12.75">
      <c r="A90" s="320"/>
    </row>
    <row r="91" ht="12.75">
      <c r="A91" s="320"/>
    </row>
    <row r="92" ht="12.75">
      <c r="A92" s="320"/>
    </row>
    <row r="93" ht="12.75">
      <c r="A93" s="320"/>
    </row>
    <row r="94" ht="12.75">
      <c r="A94" s="320"/>
    </row>
    <row r="95" ht="12.75">
      <c r="A95" s="320"/>
    </row>
    <row r="96" ht="12.75">
      <c r="A96" s="320"/>
    </row>
    <row r="97" ht="12.75">
      <c r="A97" s="320"/>
    </row>
    <row r="98" ht="12.75">
      <c r="A98" s="320"/>
    </row>
    <row r="99" ht="12.75">
      <c r="A99" s="320"/>
    </row>
    <row r="100" ht="12.75">
      <c r="A100" s="320"/>
    </row>
    <row r="101" ht="12.75">
      <c r="A101" s="320"/>
    </row>
    <row r="102" ht="12.75">
      <c r="A102" s="320"/>
    </row>
    <row r="103" ht="12.75">
      <c r="A103" s="320"/>
    </row>
    <row r="104" ht="12.75">
      <c r="A104" s="320"/>
    </row>
    <row r="105" ht="12.75">
      <c r="A105" s="320"/>
    </row>
    <row r="106" ht="12.75">
      <c r="A106" s="320"/>
    </row>
    <row r="107" ht="12.75">
      <c r="A107" s="320"/>
    </row>
    <row r="108" ht="12.75">
      <c r="A108" s="320"/>
    </row>
    <row r="109" ht="12.75">
      <c r="A109" s="320"/>
    </row>
    <row r="110" ht="12.75">
      <c r="A110" s="320"/>
    </row>
    <row r="111" ht="12.75">
      <c r="A111" s="320"/>
    </row>
    <row r="112" ht="12.75">
      <c r="A112" s="320"/>
    </row>
    <row r="113" ht="12.75">
      <c r="A113" s="320"/>
    </row>
    <row r="114" ht="12.75">
      <c r="A114" s="320"/>
    </row>
    <row r="115" ht="12.75">
      <c r="A115" s="320"/>
    </row>
    <row r="116" ht="12.75">
      <c r="A116" s="320"/>
    </row>
    <row r="117" ht="12.75">
      <c r="A117" s="320"/>
    </row>
    <row r="118" ht="12.75">
      <c r="A118" s="320"/>
    </row>
    <row r="119" ht="12.75">
      <c r="A119" s="320"/>
    </row>
    <row r="120" ht="12.75">
      <c r="A120" s="320"/>
    </row>
    <row r="121" ht="12.75">
      <c r="A121" s="320"/>
    </row>
    <row r="122" ht="12.75">
      <c r="A122" s="320"/>
    </row>
    <row r="123" ht="12.75">
      <c r="A123" s="320"/>
    </row>
    <row r="124" ht="12.75">
      <c r="A124" s="320"/>
    </row>
    <row r="125" ht="12.75">
      <c r="A125" s="320"/>
    </row>
    <row r="126" ht="12.75">
      <c r="A126" s="320"/>
    </row>
    <row r="127" ht="12.75">
      <c r="A127" s="320"/>
    </row>
    <row r="128" ht="12.75">
      <c r="A128" s="320"/>
    </row>
    <row r="129" ht="12.75">
      <c r="A129" s="320"/>
    </row>
    <row r="130" ht="12.75">
      <c r="A130" s="320"/>
    </row>
    <row r="131" ht="12.75">
      <c r="A131" s="320"/>
    </row>
    <row r="132" ht="12.75">
      <c r="A132" s="320"/>
    </row>
    <row r="133" ht="12.75">
      <c r="A133" s="320"/>
    </row>
    <row r="134" ht="12.75">
      <c r="A134" s="320"/>
    </row>
    <row r="135" ht="12.75">
      <c r="A135" s="320"/>
    </row>
    <row r="136" ht="12.75">
      <c r="A136" s="320"/>
    </row>
    <row r="137" ht="12.75">
      <c r="A137" s="320"/>
    </row>
    <row r="138" ht="12.75">
      <c r="A138" s="320"/>
    </row>
    <row r="139" ht="12.75">
      <c r="A139" s="320"/>
    </row>
    <row r="140" ht="12.75">
      <c r="A140" s="320"/>
    </row>
    <row r="141" ht="12.75">
      <c r="A141" s="320"/>
    </row>
    <row r="142" ht="12.75">
      <c r="A142" s="320"/>
    </row>
    <row r="143" ht="12.75">
      <c r="A143" s="320"/>
    </row>
    <row r="144" ht="12.75">
      <c r="A144" s="320"/>
    </row>
    <row r="145" ht="12.75">
      <c r="A145" s="320"/>
    </row>
    <row r="146" ht="12.75">
      <c r="A146" s="320"/>
    </row>
    <row r="147" ht="12.75">
      <c r="A147" s="320"/>
    </row>
    <row r="148" ht="12.75">
      <c r="A148" s="320"/>
    </row>
    <row r="149" ht="12.75">
      <c r="A149" s="320"/>
    </row>
    <row r="150" ht="12.75">
      <c r="A150" s="320"/>
    </row>
    <row r="151" ht="12.75">
      <c r="A151" s="320"/>
    </row>
    <row r="152" ht="12.75">
      <c r="A152" s="320"/>
    </row>
    <row r="153" ht="12.75">
      <c r="A153" s="320"/>
    </row>
    <row r="154" ht="12.75">
      <c r="A154" s="320"/>
    </row>
    <row r="155" ht="12.75">
      <c r="A155" s="320"/>
    </row>
    <row r="156" ht="12.75">
      <c r="A156" s="320"/>
    </row>
    <row r="157" ht="12.75">
      <c r="A157" s="320"/>
    </row>
    <row r="158" ht="12.75">
      <c r="A158" s="320"/>
    </row>
    <row r="159" ht="12.75">
      <c r="A159" s="320"/>
    </row>
    <row r="160" ht="12.75">
      <c r="A160" s="320"/>
    </row>
    <row r="161" ht="12.75">
      <c r="A161" s="320"/>
    </row>
    <row r="162" ht="12.75">
      <c r="A162" s="320"/>
    </row>
    <row r="163" ht="12.75">
      <c r="A163" s="320"/>
    </row>
    <row r="164" ht="12.75">
      <c r="A164" s="320"/>
    </row>
    <row r="165" ht="12.75">
      <c r="A165" s="320"/>
    </row>
    <row r="166" ht="12.75">
      <c r="A166" s="320"/>
    </row>
    <row r="167" ht="12.75">
      <c r="A167" s="320"/>
    </row>
    <row r="168" ht="12.75">
      <c r="A168" s="320"/>
    </row>
    <row r="169" ht="12.75">
      <c r="A169" s="320"/>
    </row>
    <row r="170" ht="12.75">
      <c r="A170" s="320"/>
    </row>
    <row r="171" ht="12.75">
      <c r="A171" s="320"/>
    </row>
    <row r="172" ht="12.75">
      <c r="A172" s="320"/>
    </row>
    <row r="173" ht="12.75">
      <c r="A173" s="320"/>
    </row>
    <row r="174" ht="12.75">
      <c r="A174" s="320"/>
    </row>
    <row r="175" ht="12.75">
      <c r="A175" s="320"/>
    </row>
    <row r="176" ht="12.75">
      <c r="A176" s="320"/>
    </row>
    <row r="177" ht="12.75">
      <c r="A177" s="320"/>
    </row>
    <row r="178" ht="12.75">
      <c r="A178" s="320"/>
    </row>
    <row r="179" ht="12.75">
      <c r="A179" s="320"/>
    </row>
    <row r="180" ht="12.75">
      <c r="A180" s="320"/>
    </row>
    <row r="181" ht="12.75">
      <c r="A181" s="320"/>
    </row>
    <row r="182" ht="12.75">
      <c r="A182" s="320"/>
    </row>
    <row r="183" ht="12.75">
      <c r="A183" s="320"/>
    </row>
    <row r="184" ht="12.75">
      <c r="A184" s="320"/>
    </row>
    <row r="185" ht="12.75">
      <c r="A185" s="320"/>
    </row>
    <row r="186" ht="12.75">
      <c r="A186" s="320"/>
    </row>
    <row r="187" ht="12.75">
      <c r="A187" s="320"/>
    </row>
    <row r="188" ht="12.75">
      <c r="A188" s="320"/>
    </row>
    <row r="189" ht="12.75">
      <c r="A189" s="320"/>
    </row>
    <row r="190" ht="12.75">
      <c r="A190" s="320"/>
    </row>
    <row r="191" ht="12.75">
      <c r="A191" s="320"/>
    </row>
    <row r="192" ht="12.75">
      <c r="A192" s="320"/>
    </row>
  </sheetData>
  <sheetProtection/>
  <mergeCells count="14">
    <mergeCell ref="A1:F1"/>
    <mergeCell ref="A2:I2"/>
    <mergeCell ref="A3:G3"/>
    <mergeCell ref="A4:I4"/>
    <mergeCell ref="G1:I1"/>
    <mergeCell ref="A5:I5"/>
    <mergeCell ref="D6:D7"/>
    <mergeCell ref="E6:E7"/>
    <mergeCell ref="F6:I6"/>
    <mergeCell ref="A6:A7"/>
    <mergeCell ref="H3:I3"/>
    <mergeCell ref="C9:I9"/>
    <mergeCell ref="B6:B7"/>
    <mergeCell ref="C6:C7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6" r:id="rId1"/>
  <ignoredErrors>
    <ignoredError sqref="B10:B17" numberStoredAsText="1"/>
    <ignoredError sqref="E10 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4">
      <selection activeCell="K14" sqref="K14"/>
    </sheetView>
  </sheetViews>
  <sheetFormatPr defaultColWidth="9.00390625" defaultRowHeight="12.75"/>
  <cols>
    <col min="1" max="1" width="24.625" style="6" customWidth="1"/>
    <col min="2" max="2" width="10.375" style="7" customWidth="1"/>
    <col min="3" max="4" width="8.625" style="7" customWidth="1"/>
    <col min="5" max="6" width="8.625" style="6" customWidth="1"/>
    <col min="7" max="8" width="9.125" style="6" customWidth="1"/>
    <col min="9" max="9" width="19.875" style="6" customWidth="1"/>
    <col min="10" max="10" width="9.125" style="6" customWidth="1"/>
    <col min="11" max="11" width="14.125" style="6" customWidth="1"/>
    <col min="12" max="16384" width="9.125" style="6" customWidth="1"/>
  </cols>
  <sheetData>
    <row r="1" spans="1:9" ht="13.5" customHeight="1">
      <c r="A1" s="393"/>
      <c r="B1" s="393"/>
      <c r="C1" s="393"/>
      <c r="D1" s="393"/>
      <c r="E1" s="393"/>
      <c r="F1" s="393"/>
      <c r="G1" s="393"/>
      <c r="H1" s="393"/>
      <c r="I1" s="77" t="s">
        <v>117</v>
      </c>
    </row>
    <row r="2" spans="8:9" ht="7.5" customHeight="1">
      <c r="H2" s="9"/>
      <c r="I2" s="77"/>
    </row>
    <row r="3" ht="14.25" customHeight="1" thickBot="1">
      <c r="I3" s="78" t="s">
        <v>136</v>
      </c>
    </row>
    <row r="4" spans="1:9" ht="18" customHeight="1" thickBot="1">
      <c r="A4" s="390" t="s">
        <v>137</v>
      </c>
      <c r="B4" s="391"/>
      <c r="C4" s="391"/>
      <c r="D4" s="391"/>
      <c r="E4" s="391"/>
      <c r="F4" s="391"/>
      <c r="G4" s="391"/>
      <c r="H4" s="391"/>
      <c r="I4" s="392"/>
    </row>
    <row r="5" spans="1:9" ht="63" customHeight="1" thickBot="1">
      <c r="A5" s="120"/>
      <c r="B5" s="121" t="s">
        <v>294</v>
      </c>
      <c r="C5" s="121" t="s">
        <v>138</v>
      </c>
      <c r="D5" s="121" t="s">
        <v>139</v>
      </c>
      <c r="E5" s="121" t="s">
        <v>140</v>
      </c>
      <c r="F5" s="121" t="s">
        <v>141</v>
      </c>
      <c r="G5" s="121" t="s">
        <v>142</v>
      </c>
      <c r="H5" s="121" t="s">
        <v>143</v>
      </c>
      <c r="I5" s="121" t="s">
        <v>144</v>
      </c>
    </row>
    <row r="6" spans="1:9" ht="57" customHeight="1" thickTop="1">
      <c r="A6" s="122" t="s">
        <v>333</v>
      </c>
      <c r="B6" s="123" t="s">
        <v>334</v>
      </c>
      <c r="C6" s="124"/>
      <c r="D6" s="124"/>
      <c r="E6" s="125"/>
      <c r="F6" s="125"/>
      <c r="G6" s="125"/>
      <c r="H6" s="125"/>
      <c r="I6" s="126" t="s">
        <v>295</v>
      </c>
    </row>
    <row r="7" spans="1:9" s="75" customFormat="1" ht="55.5" customHeight="1">
      <c r="A7" s="32" t="s">
        <v>335</v>
      </c>
      <c r="B7" s="33" t="s">
        <v>302</v>
      </c>
      <c r="C7" s="71"/>
      <c r="D7" s="71"/>
      <c r="E7" s="72"/>
      <c r="F7" s="72"/>
      <c r="G7" s="72"/>
      <c r="H7" s="72"/>
      <c r="I7" s="53" t="s">
        <v>304</v>
      </c>
    </row>
    <row r="8" spans="1:9" s="75" customFormat="1" ht="55.5" customHeight="1">
      <c r="A8" s="34" t="s">
        <v>298</v>
      </c>
      <c r="B8" s="33" t="s">
        <v>306</v>
      </c>
      <c r="C8" s="73"/>
      <c r="D8" s="73"/>
      <c r="E8" s="74"/>
      <c r="F8" s="74"/>
      <c r="G8" s="74"/>
      <c r="H8" s="74"/>
      <c r="I8" s="54" t="s">
        <v>297</v>
      </c>
    </row>
    <row r="9" spans="1:9" s="75" customFormat="1" ht="94.5" customHeight="1">
      <c r="A9" s="34" t="s">
        <v>336</v>
      </c>
      <c r="B9" s="33" t="s">
        <v>301</v>
      </c>
      <c r="C9" s="73"/>
      <c r="D9" s="73"/>
      <c r="E9" s="74"/>
      <c r="F9" s="74"/>
      <c r="G9" s="74"/>
      <c r="H9" s="74"/>
      <c r="I9" s="54" t="s">
        <v>337</v>
      </c>
    </row>
    <row r="10" spans="1:9" s="75" customFormat="1" ht="81" customHeight="1">
      <c r="A10" s="32" t="s">
        <v>338</v>
      </c>
      <c r="B10" s="33" t="s">
        <v>301</v>
      </c>
      <c r="C10" s="71"/>
      <c r="D10" s="71"/>
      <c r="E10" s="72"/>
      <c r="F10" s="72"/>
      <c r="G10" s="72"/>
      <c r="H10" s="72"/>
      <c r="I10" s="53" t="s">
        <v>299</v>
      </c>
    </row>
    <row r="11" spans="1:9" s="75" customFormat="1" ht="84">
      <c r="A11" s="32" t="s">
        <v>339</v>
      </c>
      <c r="B11" s="33" t="s">
        <v>300</v>
      </c>
      <c r="C11" s="71"/>
      <c r="D11" s="71"/>
      <c r="E11" s="72"/>
      <c r="F11" s="72"/>
      <c r="G11" s="72"/>
      <c r="H11" s="72"/>
      <c r="I11" s="53" t="s">
        <v>303</v>
      </c>
    </row>
    <row r="12" spans="1:9" s="76" customFormat="1" ht="122.25" customHeight="1">
      <c r="A12" s="32" t="s">
        <v>340</v>
      </c>
      <c r="B12" s="33" t="s">
        <v>341</v>
      </c>
      <c r="C12" s="71"/>
      <c r="D12" s="71"/>
      <c r="E12" s="72"/>
      <c r="F12" s="72"/>
      <c r="G12" s="72"/>
      <c r="H12" s="72"/>
      <c r="I12" s="53" t="s">
        <v>342</v>
      </c>
    </row>
    <row r="13" spans="1:9" s="76" customFormat="1" ht="78.75" customHeight="1">
      <c r="A13" s="32" t="s">
        <v>343</v>
      </c>
      <c r="B13" s="127" t="s">
        <v>344</v>
      </c>
      <c r="C13" s="71"/>
      <c r="D13" s="71"/>
      <c r="E13" s="72"/>
      <c r="F13" s="72"/>
      <c r="G13" s="72"/>
      <c r="H13" s="72"/>
      <c r="I13" s="53" t="s">
        <v>305</v>
      </c>
    </row>
    <row r="14" spans="1:9" s="76" customFormat="1" ht="67.5" customHeight="1" thickBot="1">
      <c r="A14" s="128" t="s">
        <v>345</v>
      </c>
      <c r="B14" s="129" t="s">
        <v>346</v>
      </c>
      <c r="C14" s="130"/>
      <c r="D14" s="130"/>
      <c r="E14" s="131"/>
      <c r="F14" s="131"/>
      <c r="G14" s="131"/>
      <c r="H14" s="131"/>
      <c r="I14" s="132" t="s">
        <v>296</v>
      </c>
    </row>
    <row r="18" spans="1:10" s="10" customFormat="1" ht="11.2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0" customFormat="1" ht="11.25">
      <c r="A19" s="23"/>
      <c r="B19" s="22"/>
      <c r="C19" s="22"/>
      <c r="D19" s="22"/>
      <c r="E19" s="22"/>
      <c r="F19" s="22"/>
      <c r="G19" s="22"/>
      <c r="H19" s="22"/>
      <c r="I19" s="22"/>
      <c r="J19" s="22"/>
    </row>
    <row r="20" ht="10.5">
      <c r="A20" s="8"/>
    </row>
    <row r="21" ht="10.5">
      <c r="A21" s="8"/>
    </row>
    <row r="22" ht="10.5">
      <c r="A22" s="8"/>
    </row>
    <row r="23" ht="10.5">
      <c r="A23" s="8"/>
    </row>
    <row r="24" ht="10.5">
      <c r="A24" s="8"/>
    </row>
    <row r="25" ht="10.5">
      <c r="A25" s="8"/>
    </row>
    <row r="26" ht="10.5">
      <c r="A26" s="8"/>
    </row>
    <row r="27" ht="10.5">
      <c r="A27" s="8"/>
    </row>
    <row r="28" ht="10.5">
      <c r="A28" s="8"/>
    </row>
    <row r="29" ht="10.5">
      <c r="A29" s="8"/>
    </row>
    <row r="30" ht="10.5">
      <c r="A30" s="8"/>
    </row>
    <row r="31" ht="10.5">
      <c r="A31" s="8"/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  <row r="37" ht="10.5">
      <c r="A37" s="8"/>
    </row>
    <row r="38" ht="10.5">
      <c r="A38" s="8"/>
    </row>
    <row r="39" ht="10.5">
      <c r="A39" s="8"/>
    </row>
    <row r="40" ht="10.5">
      <c r="A40" s="8"/>
    </row>
    <row r="41" ht="10.5">
      <c r="A41" s="8"/>
    </row>
    <row r="42" ht="10.5">
      <c r="A42" s="8"/>
    </row>
    <row r="43" ht="10.5">
      <c r="A43" s="8"/>
    </row>
    <row r="44" ht="10.5">
      <c r="A44" s="8"/>
    </row>
    <row r="45" ht="10.5">
      <c r="A45" s="8"/>
    </row>
    <row r="46" ht="10.5">
      <c r="A46" s="8"/>
    </row>
    <row r="47" ht="10.5">
      <c r="A47" s="8"/>
    </row>
    <row r="48" ht="10.5">
      <c r="A48" s="8"/>
    </row>
    <row r="49" ht="10.5">
      <c r="A49" s="8"/>
    </row>
    <row r="50" ht="10.5">
      <c r="A50" s="8"/>
    </row>
    <row r="51" ht="10.5">
      <c r="A51" s="8"/>
    </row>
    <row r="52" ht="10.5">
      <c r="A52" s="8"/>
    </row>
    <row r="53" ht="10.5">
      <c r="A53" s="8"/>
    </row>
    <row r="54" ht="10.5">
      <c r="A54" s="8"/>
    </row>
    <row r="55" ht="10.5">
      <c r="A55" s="8"/>
    </row>
    <row r="56" ht="10.5">
      <c r="A56" s="8"/>
    </row>
    <row r="57" ht="10.5">
      <c r="A57" s="8"/>
    </row>
    <row r="58" ht="10.5">
      <c r="A58" s="8"/>
    </row>
    <row r="59" ht="10.5">
      <c r="A59" s="8"/>
    </row>
    <row r="60" ht="10.5">
      <c r="A60" s="8"/>
    </row>
    <row r="61" ht="10.5">
      <c r="A61" s="8"/>
    </row>
    <row r="62" ht="10.5">
      <c r="A62" s="8"/>
    </row>
    <row r="63" ht="10.5">
      <c r="A63" s="8"/>
    </row>
    <row r="64" ht="10.5">
      <c r="A64" s="8"/>
    </row>
    <row r="65" ht="10.5">
      <c r="A65" s="8"/>
    </row>
    <row r="66" ht="10.5">
      <c r="A66" s="8"/>
    </row>
    <row r="67" ht="10.5">
      <c r="A67" s="8"/>
    </row>
    <row r="68" ht="10.5">
      <c r="A68" s="8"/>
    </row>
    <row r="69" ht="10.5">
      <c r="A69" s="8"/>
    </row>
    <row r="70" ht="10.5">
      <c r="A70" s="8"/>
    </row>
    <row r="71" ht="10.5">
      <c r="A71" s="8"/>
    </row>
    <row r="72" ht="10.5">
      <c r="A72" s="8"/>
    </row>
    <row r="73" ht="10.5">
      <c r="A73" s="8"/>
    </row>
    <row r="74" ht="10.5">
      <c r="A74" s="8"/>
    </row>
    <row r="75" ht="10.5">
      <c r="A75" s="8"/>
    </row>
    <row r="76" ht="10.5">
      <c r="A76" s="8"/>
    </row>
    <row r="77" ht="10.5">
      <c r="A77" s="8"/>
    </row>
    <row r="78" ht="10.5">
      <c r="A78" s="8"/>
    </row>
    <row r="79" ht="10.5">
      <c r="A79" s="8"/>
    </row>
    <row r="80" ht="10.5">
      <c r="A80" s="8"/>
    </row>
    <row r="81" ht="10.5">
      <c r="A81" s="8"/>
    </row>
    <row r="82" ht="10.5">
      <c r="A82" s="8"/>
    </row>
    <row r="83" ht="10.5">
      <c r="A83" s="8"/>
    </row>
    <row r="84" ht="10.5">
      <c r="A84" s="8"/>
    </row>
    <row r="85" ht="10.5">
      <c r="A85" s="8"/>
    </row>
    <row r="86" ht="10.5">
      <c r="A86" s="8"/>
    </row>
    <row r="87" ht="10.5">
      <c r="A87" s="8"/>
    </row>
    <row r="88" ht="10.5">
      <c r="A88" s="8"/>
    </row>
    <row r="89" ht="10.5">
      <c r="A89" s="8"/>
    </row>
    <row r="90" ht="10.5">
      <c r="A90" s="8"/>
    </row>
    <row r="91" ht="10.5">
      <c r="A91" s="8"/>
    </row>
    <row r="92" ht="10.5">
      <c r="A92" s="8"/>
    </row>
    <row r="93" ht="10.5">
      <c r="A93" s="8"/>
    </row>
    <row r="94" ht="10.5">
      <c r="A94" s="8"/>
    </row>
    <row r="95" ht="10.5">
      <c r="A95" s="8"/>
    </row>
    <row r="96" ht="10.5">
      <c r="A96" s="8"/>
    </row>
    <row r="97" ht="10.5">
      <c r="A97" s="8"/>
    </row>
    <row r="98" ht="10.5">
      <c r="A98" s="8"/>
    </row>
    <row r="99" ht="10.5">
      <c r="A99" s="8"/>
    </row>
    <row r="100" ht="10.5">
      <c r="A100" s="8"/>
    </row>
    <row r="101" ht="10.5">
      <c r="A101" s="8"/>
    </row>
    <row r="102" ht="10.5">
      <c r="A102" s="8"/>
    </row>
    <row r="103" ht="10.5">
      <c r="A103" s="8"/>
    </row>
    <row r="104" ht="10.5">
      <c r="A104" s="8"/>
    </row>
    <row r="105" ht="10.5">
      <c r="A105" s="8"/>
    </row>
    <row r="106" ht="10.5">
      <c r="A106" s="8"/>
    </row>
    <row r="107" ht="10.5">
      <c r="A107" s="8"/>
    </row>
    <row r="108" ht="10.5">
      <c r="A108" s="8"/>
    </row>
    <row r="109" ht="10.5">
      <c r="A109" s="8"/>
    </row>
    <row r="110" ht="10.5">
      <c r="A110" s="8"/>
    </row>
    <row r="111" ht="10.5">
      <c r="A111" s="8"/>
    </row>
    <row r="112" ht="10.5">
      <c r="A112" s="8"/>
    </row>
    <row r="113" ht="10.5">
      <c r="A113" s="8"/>
    </row>
    <row r="114" ht="10.5">
      <c r="A114" s="8"/>
    </row>
    <row r="115" ht="10.5">
      <c r="A115" s="8"/>
    </row>
    <row r="116" ht="10.5">
      <c r="A116" s="8"/>
    </row>
    <row r="117" ht="10.5">
      <c r="A117" s="8"/>
    </row>
    <row r="118" ht="10.5">
      <c r="A118" s="8"/>
    </row>
    <row r="119" ht="10.5">
      <c r="A119" s="8"/>
    </row>
    <row r="120" ht="10.5">
      <c r="A120" s="8"/>
    </row>
    <row r="121" ht="10.5">
      <c r="A121" s="8"/>
    </row>
    <row r="122" ht="10.5">
      <c r="A122" s="8"/>
    </row>
    <row r="123" ht="10.5">
      <c r="A123" s="8"/>
    </row>
    <row r="124" ht="10.5">
      <c r="A124" s="8"/>
    </row>
    <row r="125" ht="10.5">
      <c r="A125" s="8"/>
    </row>
    <row r="126" ht="10.5">
      <c r="A126" s="8"/>
    </row>
    <row r="127" ht="10.5">
      <c r="A127" s="8"/>
    </row>
    <row r="128" ht="10.5">
      <c r="A128" s="8"/>
    </row>
    <row r="129" ht="10.5">
      <c r="A129" s="8"/>
    </row>
    <row r="130" ht="10.5">
      <c r="A130" s="8"/>
    </row>
    <row r="131" ht="10.5">
      <c r="A131" s="8"/>
    </row>
    <row r="132" ht="10.5">
      <c r="A132" s="8"/>
    </row>
    <row r="133" ht="10.5">
      <c r="A133" s="8"/>
    </row>
    <row r="134" ht="10.5">
      <c r="A134" s="8"/>
    </row>
    <row r="135" ht="10.5">
      <c r="A135" s="8"/>
    </row>
    <row r="136" ht="10.5">
      <c r="A136" s="8"/>
    </row>
    <row r="137" ht="10.5">
      <c r="A137" s="8"/>
    </row>
    <row r="138" ht="10.5">
      <c r="A138" s="8"/>
    </row>
    <row r="139" ht="10.5">
      <c r="A139" s="8"/>
    </row>
    <row r="140" ht="10.5">
      <c r="A140" s="8"/>
    </row>
    <row r="141" ht="10.5">
      <c r="A141" s="8"/>
    </row>
    <row r="142" ht="10.5">
      <c r="A142" s="8"/>
    </row>
    <row r="143" ht="10.5">
      <c r="A143" s="8"/>
    </row>
    <row r="144" ht="10.5">
      <c r="A144" s="8"/>
    </row>
    <row r="145" ht="10.5">
      <c r="A145" s="8"/>
    </row>
    <row r="146" ht="10.5">
      <c r="A146" s="8"/>
    </row>
    <row r="147" ht="10.5">
      <c r="A147" s="8"/>
    </row>
    <row r="148" ht="10.5">
      <c r="A148" s="8"/>
    </row>
    <row r="149" ht="10.5">
      <c r="A149" s="8"/>
    </row>
    <row r="150" ht="10.5">
      <c r="A150" s="8"/>
    </row>
    <row r="151" ht="10.5">
      <c r="A151" s="8"/>
    </row>
    <row r="152" ht="10.5">
      <c r="A152" s="8"/>
    </row>
    <row r="153" ht="10.5">
      <c r="A153" s="8"/>
    </row>
    <row r="154" ht="10.5">
      <c r="A154" s="8"/>
    </row>
    <row r="155" ht="10.5">
      <c r="A155" s="8"/>
    </row>
    <row r="156" ht="10.5">
      <c r="A156" s="8"/>
    </row>
    <row r="157" ht="10.5">
      <c r="A157" s="8"/>
    </row>
    <row r="158" ht="10.5">
      <c r="A158" s="8"/>
    </row>
    <row r="159" ht="10.5">
      <c r="A159" s="8"/>
    </row>
    <row r="160" ht="10.5">
      <c r="A160" s="8"/>
    </row>
    <row r="161" ht="10.5">
      <c r="A161" s="8"/>
    </row>
    <row r="162" ht="10.5">
      <c r="A162" s="8"/>
    </row>
    <row r="163" ht="10.5">
      <c r="A163" s="8"/>
    </row>
    <row r="164" ht="10.5">
      <c r="A164" s="8"/>
    </row>
    <row r="165" ht="10.5">
      <c r="A165" s="8"/>
    </row>
    <row r="166" ht="10.5">
      <c r="A166" s="8"/>
    </row>
    <row r="167" ht="10.5">
      <c r="A167" s="8"/>
    </row>
    <row r="168" ht="10.5">
      <c r="A168" s="8"/>
    </row>
    <row r="169" ht="10.5">
      <c r="A169" s="8"/>
    </row>
    <row r="170" ht="10.5">
      <c r="A170" s="8"/>
    </row>
    <row r="171" ht="10.5">
      <c r="A171" s="8"/>
    </row>
    <row r="172" ht="10.5">
      <c r="A172" s="8"/>
    </row>
    <row r="173" ht="10.5">
      <c r="A173" s="8"/>
    </row>
    <row r="174" ht="10.5">
      <c r="A174" s="8"/>
    </row>
    <row r="175" ht="10.5">
      <c r="A175" s="8"/>
    </row>
    <row r="176" ht="10.5">
      <c r="A176" s="8"/>
    </row>
    <row r="177" ht="10.5">
      <c r="A177" s="8"/>
    </row>
    <row r="178" ht="10.5">
      <c r="A178" s="8"/>
    </row>
    <row r="179" ht="10.5">
      <c r="A179" s="8"/>
    </row>
    <row r="180" ht="10.5">
      <c r="A180" s="8"/>
    </row>
    <row r="181" ht="10.5">
      <c r="A181" s="8"/>
    </row>
    <row r="182" ht="10.5">
      <c r="A182" s="8"/>
    </row>
    <row r="183" ht="10.5">
      <c r="A183" s="8"/>
    </row>
    <row r="184" ht="10.5">
      <c r="A184" s="8"/>
    </row>
    <row r="185" ht="10.5">
      <c r="A185" s="8"/>
    </row>
    <row r="186" ht="10.5">
      <c r="A186" s="8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4"/>
  <sheetViews>
    <sheetView zoomScalePageLayoutView="0" workbookViewId="0" topLeftCell="A10">
      <selection activeCell="F19" sqref="F19"/>
    </sheetView>
  </sheetViews>
  <sheetFormatPr defaultColWidth="9.00390625" defaultRowHeight="12.75"/>
  <cols>
    <col min="1" max="1" width="25.125" style="11" customWidth="1"/>
    <col min="2" max="2" width="6.125" style="11" customWidth="1"/>
    <col min="3" max="4" width="9.75390625" style="11" customWidth="1"/>
    <col min="5" max="5" width="10.625" style="11" customWidth="1"/>
    <col min="6" max="10" width="9.75390625" style="11" customWidth="1"/>
    <col min="11" max="16384" width="9.125" style="11" customWidth="1"/>
  </cols>
  <sheetData>
    <row r="1" spans="1:10" ht="12.75" customHeight="1">
      <c r="A1" s="394"/>
      <c r="B1" s="394"/>
      <c r="C1" s="394"/>
      <c r="D1" s="394"/>
      <c r="E1" s="394"/>
      <c r="F1" s="394"/>
      <c r="G1" s="394"/>
      <c r="H1" s="394"/>
      <c r="I1" s="398" t="s">
        <v>117</v>
      </c>
      <c r="J1" s="398"/>
    </row>
    <row r="2" spans="1:10" ht="9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2.75" thickBot="1">
      <c r="A3" s="395"/>
      <c r="B3" s="395"/>
      <c r="C3" s="395"/>
      <c r="D3" s="395"/>
      <c r="E3" s="395"/>
      <c r="F3" s="395"/>
      <c r="G3" s="395"/>
      <c r="H3" s="395"/>
      <c r="I3" s="395"/>
      <c r="J3" s="57" t="s">
        <v>145</v>
      </c>
    </row>
    <row r="4" spans="1:10" ht="18.75" customHeight="1" thickBot="1">
      <c r="A4" s="401" t="s">
        <v>146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32.25" customHeight="1">
      <c r="A5" s="399"/>
      <c r="B5" s="407" t="s">
        <v>2</v>
      </c>
      <c r="C5" s="404" t="s">
        <v>147</v>
      </c>
      <c r="D5" s="404" t="s">
        <v>155</v>
      </c>
      <c r="E5" s="404" t="s">
        <v>148</v>
      </c>
      <c r="F5" s="404" t="s">
        <v>156</v>
      </c>
      <c r="G5" s="404" t="s">
        <v>149</v>
      </c>
      <c r="H5" s="404"/>
      <c r="I5" s="404"/>
      <c r="J5" s="406"/>
    </row>
    <row r="6" spans="1:10" ht="49.5" customHeight="1" thickBot="1">
      <c r="A6" s="400"/>
      <c r="B6" s="408"/>
      <c r="C6" s="405"/>
      <c r="D6" s="405"/>
      <c r="E6" s="405"/>
      <c r="F6" s="405"/>
      <c r="G6" s="69" t="s">
        <v>153</v>
      </c>
      <c r="H6" s="69" t="s">
        <v>121</v>
      </c>
      <c r="I6" s="69" t="s">
        <v>122</v>
      </c>
      <c r="J6" s="70" t="s">
        <v>154</v>
      </c>
    </row>
    <row r="7" spans="1:10" s="13" customFormat="1" ht="12">
      <c r="A7" s="61" t="s">
        <v>150</v>
      </c>
      <c r="B7" s="66"/>
      <c r="C7" s="67"/>
      <c r="D7" s="67"/>
      <c r="E7" s="67"/>
      <c r="F7" s="67"/>
      <c r="G7" s="67"/>
      <c r="H7" s="67"/>
      <c r="I7" s="67"/>
      <c r="J7" s="68"/>
    </row>
    <row r="8" spans="1:11" s="56" customFormat="1" ht="24.75" customHeight="1">
      <c r="A8" s="62" t="s">
        <v>273</v>
      </c>
      <c r="B8" s="58" t="s">
        <v>25</v>
      </c>
      <c r="C8" s="133"/>
      <c r="D8" s="133">
        <v>0</v>
      </c>
      <c r="E8" s="133"/>
      <c r="F8" s="134">
        <f aca="true" t="shared" si="0" ref="F8:F41">SUM(G8:J8)</f>
        <v>0</v>
      </c>
      <c r="G8" s="133"/>
      <c r="H8" s="133"/>
      <c r="I8" s="133"/>
      <c r="J8" s="135"/>
      <c r="K8" s="55"/>
    </row>
    <row r="9" spans="1:11" s="13" customFormat="1" ht="24">
      <c r="A9" s="63" t="s">
        <v>293</v>
      </c>
      <c r="B9" s="59" t="s">
        <v>26</v>
      </c>
      <c r="C9" s="133"/>
      <c r="D9" s="133"/>
      <c r="E9" s="133"/>
      <c r="F9" s="136">
        <f t="shared" si="0"/>
        <v>0</v>
      </c>
      <c r="G9" s="133"/>
      <c r="H9" s="133"/>
      <c r="I9" s="133"/>
      <c r="J9" s="135"/>
      <c r="K9" s="20"/>
    </row>
    <row r="10" spans="1:11" s="13" customFormat="1" ht="12">
      <c r="A10" s="63" t="s">
        <v>157</v>
      </c>
      <c r="B10" s="59" t="s">
        <v>27</v>
      </c>
      <c r="C10" s="133"/>
      <c r="D10" s="133"/>
      <c r="E10" s="133"/>
      <c r="F10" s="136">
        <f t="shared" si="0"/>
        <v>0</v>
      </c>
      <c r="G10" s="133"/>
      <c r="H10" s="133"/>
      <c r="I10" s="133"/>
      <c r="J10" s="135"/>
      <c r="K10" s="20"/>
    </row>
    <row r="11" spans="1:11" s="13" customFormat="1" ht="24" customHeight="1">
      <c r="A11" s="63" t="s">
        <v>158</v>
      </c>
      <c r="B11" s="59" t="s">
        <v>28</v>
      </c>
      <c r="C11" s="133"/>
      <c r="D11" s="133"/>
      <c r="E11" s="133"/>
      <c r="F11" s="136">
        <f t="shared" si="0"/>
        <v>0</v>
      </c>
      <c r="G11" s="133"/>
      <c r="H11" s="133"/>
      <c r="I11" s="133"/>
      <c r="J11" s="135"/>
      <c r="K11" s="20"/>
    </row>
    <row r="12" spans="1:11" s="13" customFormat="1" ht="12">
      <c r="A12" s="63" t="s">
        <v>159</v>
      </c>
      <c r="B12" s="59" t="s">
        <v>52</v>
      </c>
      <c r="C12" s="133"/>
      <c r="D12" s="133"/>
      <c r="E12" s="133"/>
      <c r="F12" s="136">
        <f t="shared" si="0"/>
        <v>0</v>
      </c>
      <c r="G12" s="133"/>
      <c r="H12" s="133"/>
      <c r="I12" s="133"/>
      <c r="J12" s="135"/>
      <c r="K12" s="20"/>
    </row>
    <row r="13" spans="1:11" s="13" customFormat="1" ht="24">
      <c r="A13" s="63" t="s">
        <v>160</v>
      </c>
      <c r="B13" s="59" t="s">
        <v>53</v>
      </c>
      <c r="C13" s="137"/>
      <c r="D13" s="137"/>
      <c r="E13" s="137"/>
      <c r="F13" s="136">
        <f t="shared" si="0"/>
        <v>0</v>
      </c>
      <c r="G13" s="137"/>
      <c r="H13" s="137"/>
      <c r="I13" s="137"/>
      <c r="J13" s="138"/>
      <c r="K13" s="20"/>
    </row>
    <row r="14" spans="1:11" s="56" customFormat="1" ht="24.75" customHeight="1">
      <c r="A14" s="64" t="s">
        <v>274</v>
      </c>
      <c r="B14" s="58" t="s">
        <v>54</v>
      </c>
      <c r="C14" s="133">
        <f>SUM(C15:C18)</f>
        <v>0</v>
      </c>
      <c r="D14" s="133">
        <f>SUM(D15:D18)</f>
        <v>0</v>
      </c>
      <c r="E14" s="133">
        <f>SUM(E15:E18)</f>
        <v>0</v>
      </c>
      <c r="F14" s="134">
        <f t="shared" si="0"/>
        <v>0</v>
      </c>
      <c r="G14" s="133">
        <f>SUM(G15:G18)</f>
        <v>0</v>
      </c>
      <c r="H14" s="133">
        <f>SUM(H15:H18)</f>
        <v>0</v>
      </c>
      <c r="I14" s="133">
        <f>SUM(I15:I18)</f>
        <v>0</v>
      </c>
      <c r="J14" s="135">
        <f>SUM(J15:J18)</f>
        <v>0</v>
      </c>
      <c r="K14" s="55"/>
    </row>
    <row r="15" spans="1:11" s="13" customFormat="1" ht="24">
      <c r="A15" s="63" t="s">
        <v>161</v>
      </c>
      <c r="B15" s="59" t="s">
        <v>55</v>
      </c>
      <c r="C15" s="137"/>
      <c r="D15" s="137"/>
      <c r="E15" s="137"/>
      <c r="F15" s="136">
        <f t="shared" si="0"/>
        <v>0</v>
      </c>
      <c r="G15" s="137"/>
      <c r="H15" s="137"/>
      <c r="I15" s="137"/>
      <c r="J15" s="138"/>
      <c r="K15" s="20"/>
    </row>
    <row r="16" spans="1:11" s="13" customFormat="1" ht="24">
      <c r="A16" s="63" t="s">
        <v>162</v>
      </c>
      <c r="B16" s="59" t="s">
        <v>56</v>
      </c>
      <c r="C16" s="137"/>
      <c r="D16" s="137"/>
      <c r="E16" s="137"/>
      <c r="F16" s="136">
        <f t="shared" si="0"/>
        <v>0</v>
      </c>
      <c r="G16" s="137"/>
      <c r="H16" s="137"/>
      <c r="I16" s="137"/>
      <c r="J16" s="138"/>
      <c r="K16" s="20"/>
    </row>
    <row r="17" spans="1:11" s="13" customFormat="1" ht="24" customHeight="1">
      <c r="A17" s="63" t="s">
        <v>275</v>
      </c>
      <c r="B17" s="59" t="s">
        <v>10</v>
      </c>
      <c r="C17" s="133"/>
      <c r="D17" s="133"/>
      <c r="E17" s="133"/>
      <c r="F17" s="136">
        <f t="shared" si="0"/>
        <v>0</v>
      </c>
      <c r="G17" s="133"/>
      <c r="H17" s="133"/>
      <c r="I17" s="133"/>
      <c r="J17" s="135"/>
      <c r="K17" s="20"/>
    </row>
    <row r="18" spans="1:11" s="13" customFormat="1" ht="24">
      <c r="A18" s="63" t="s">
        <v>160</v>
      </c>
      <c r="B18" s="59" t="s">
        <v>32</v>
      </c>
      <c r="C18" s="137"/>
      <c r="D18" s="137"/>
      <c r="E18" s="137"/>
      <c r="F18" s="136">
        <f t="shared" si="0"/>
        <v>0</v>
      </c>
      <c r="G18" s="137"/>
      <c r="H18" s="137"/>
      <c r="I18" s="137"/>
      <c r="J18" s="138"/>
      <c r="K18" s="20"/>
    </row>
    <row r="19" spans="1:11" s="56" customFormat="1" ht="24.75" customHeight="1">
      <c r="A19" s="64" t="s">
        <v>276</v>
      </c>
      <c r="B19" s="58" t="s">
        <v>33</v>
      </c>
      <c r="C19" s="133">
        <f>C21+C22</f>
        <v>48337</v>
      </c>
      <c r="D19" s="133">
        <f>D21+D22</f>
        <v>43858</v>
      </c>
      <c r="E19" s="133">
        <f>SUM(E20:E22)</f>
        <v>0</v>
      </c>
      <c r="F19" s="152">
        <f t="shared" si="0"/>
        <v>52629.600000000006</v>
      </c>
      <c r="G19" s="133">
        <f>SUM(G20:G22)</f>
        <v>8364</v>
      </c>
      <c r="H19" s="133">
        <f>SUM(H20:H22)</f>
        <v>14986.800000000001</v>
      </c>
      <c r="I19" s="133">
        <f>SUM(I20:I22)</f>
        <v>15768.4</v>
      </c>
      <c r="J19" s="135">
        <f>SUM(J20:J22)</f>
        <v>13510.4</v>
      </c>
      <c r="K19" s="55"/>
    </row>
    <row r="20" spans="1:11" s="13" customFormat="1" ht="24">
      <c r="A20" s="63" t="s">
        <v>163</v>
      </c>
      <c r="B20" s="59" t="s">
        <v>34</v>
      </c>
      <c r="C20" s="133"/>
      <c r="D20" s="133"/>
      <c r="E20" s="133"/>
      <c r="F20" s="136">
        <f t="shared" si="0"/>
        <v>0</v>
      </c>
      <c r="G20" s="133"/>
      <c r="H20" s="133"/>
      <c r="I20" s="133"/>
      <c r="J20" s="135"/>
      <c r="K20" s="20"/>
    </row>
    <row r="21" spans="1:11" s="13" customFormat="1" ht="36">
      <c r="A21" s="148" t="s">
        <v>50</v>
      </c>
      <c r="B21" s="59"/>
      <c r="C21" s="133">
        <v>47918</v>
      </c>
      <c r="D21" s="133">
        <v>43650.5</v>
      </c>
      <c r="E21" s="133"/>
      <c r="F21" s="150">
        <f>G21+H21+I21+J21</f>
        <v>52380.6</v>
      </c>
      <c r="G21" s="133">
        <v>8306.5</v>
      </c>
      <c r="H21" s="133">
        <v>14902.6</v>
      </c>
      <c r="I21" s="133">
        <v>15699.9</v>
      </c>
      <c r="J21" s="135">
        <v>13471.6</v>
      </c>
      <c r="K21" s="20"/>
    </row>
    <row r="22" spans="1:11" s="13" customFormat="1" ht="24">
      <c r="A22" s="63" t="s">
        <v>368</v>
      </c>
      <c r="B22" s="59" t="s">
        <v>35</v>
      </c>
      <c r="C22" s="133">
        <v>419</v>
      </c>
      <c r="D22" s="133">
        <v>207.5</v>
      </c>
      <c r="E22" s="133"/>
      <c r="F22" s="150">
        <f t="shared" si="0"/>
        <v>249</v>
      </c>
      <c r="G22" s="133">
        <v>57.5</v>
      </c>
      <c r="H22" s="133">
        <v>84.2</v>
      </c>
      <c r="I22" s="133">
        <v>68.5</v>
      </c>
      <c r="J22" s="135">
        <v>38.8</v>
      </c>
      <c r="K22" s="20"/>
    </row>
    <row r="23" spans="1:11" s="56" customFormat="1" ht="24">
      <c r="A23" s="64" t="s">
        <v>277</v>
      </c>
      <c r="B23" s="58" t="s">
        <v>36</v>
      </c>
      <c r="C23" s="151">
        <f>SUM(C24:C28)</f>
        <v>47078</v>
      </c>
      <c r="D23" s="151">
        <f>SUM(D24:D28)</f>
        <v>42158.6</v>
      </c>
      <c r="E23" s="133"/>
      <c r="F23" s="152">
        <f>SUM(G23:J23)</f>
        <v>49062.7</v>
      </c>
      <c r="G23" s="151">
        <f>SUM(G24:G28)</f>
        <v>10025</v>
      </c>
      <c r="H23" s="151">
        <f>SUM(H24:H28)</f>
        <v>12338.6</v>
      </c>
      <c r="I23" s="151">
        <f>SUM(I24:I28)</f>
        <v>13786.1</v>
      </c>
      <c r="J23" s="135">
        <f>SUM(J24:J28)</f>
        <v>12912.999999999998</v>
      </c>
      <c r="K23" s="55"/>
    </row>
    <row r="24" spans="1:11" s="13" customFormat="1" ht="24">
      <c r="A24" s="63" t="s">
        <v>164</v>
      </c>
      <c r="B24" s="59" t="s">
        <v>39</v>
      </c>
      <c r="C24" s="133">
        <v>24414.7</v>
      </c>
      <c r="D24" s="133">
        <v>18849.5</v>
      </c>
      <c r="E24" s="133"/>
      <c r="F24" s="136">
        <f>G24+H24+I24+J24</f>
        <v>20616.9</v>
      </c>
      <c r="G24" s="133">
        <v>3912.6</v>
      </c>
      <c r="H24" s="133">
        <v>5038.7</v>
      </c>
      <c r="I24" s="133">
        <v>6347.7</v>
      </c>
      <c r="J24" s="135">
        <v>5317.9</v>
      </c>
      <c r="K24" s="20"/>
    </row>
    <row r="25" spans="1:11" s="13" customFormat="1" ht="12.75" customHeight="1">
      <c r="A25" s="154" t="s">
        <v>165</v>
      </c>
      <c r="B25" s="59" t="s">
        <v>60</v>
      </c>
      <c r="C25" s="151">
        <v>14667</v>
      </c>
      <c r="D25" s="133">
        <v>17420.5</v>
      </c>
      <c r="E25" s="133"/>
      <c r="F25" s="150">
        <f t="shared" si="0"/>
        <v>20904.4</v>
      </c>
      <c r="G25" s="133">
        <v>4476.6</v>
      </c>
      <c r="H25" s="133">
        <v>5352.8</v>
      </c>
      <c r="I25" s="133">
        <v>5432.6</v>
      </c>
      <c r="J25" s="135">
        <v>5642.4</v>
      </c>
      <c r="K25" s="20"/>
    </row>
    <row r="26" spans="1:11" s="13" customFormat="1" ht="24" customHeight="1">
      <c r="A26" s="154" t="s">
        <v>367</v>
      </c>
      <c r="B26" s="59" t="s">
        <v>61</v>
      </c>
      <c r="C26" s="151">
        <v>2734.3</v>
      </c>
      <c r="D26" s="133">
        <v>1279.5</v>
      </c>
      <c r="E26" s="133"/>
      <c r="F26" s="150">
        <f t="shared" si="0"/>
        <v>2010</v>
      </c>
      <c r="G26" s="133">
        <v>450</v>
      </c>
      <c r="H26" s="133">
        <v>590</v>
      </c>
      <c r="I26" s="133">
        <v>510</v>
      </c>
      <c r="J26" s="135">
        <v>460</v>
      </c>
      <c r="K26" s="20"/>
    </row>
    <row r="27" spans="1:11" s="13" customFormat="1" ht="24">
      <c r="A27" s="154" t="s">
        <v>166</v>
      </c>
      <c r="B27" s="59" t="s">
        <v>62</v>
      </c>
      <c r="C27" s="153">
        <v>3216</v>
      </c>
      <c r="D27" s="137">
        <v>3832.4</v>
      </c>
      <c r="E27" s="137"/>
      <c r="F27" s="150">
        <f t="shared" si="0"/>
        <v>4598.9</v>
      </c>
      <c r="G27" s="137">
        <v>984.8</v>
      </c>
      <c r="H27" s="137">
        <v>1177.6</v>
      </c>
      <c r="I27" s="137">
        <v>1195.2</v>
      </c>
      <c r="J27" s="138">
        <v>1241.3</v>
      </c>
      <c r="K27" s="20"/>
    </row>
    <row r="28" spans="1:11" s="13" customFormat="1" ht="14.25" customHeight="1">
      <c r="A28" s="63" t="s">
        <v>167</v>
      </c>
      <c r="B28" s="59" t="s">
        <v>11</v>
      </c>
      <c r="C28" s="133">
        <v>2046</v>
      </c>
      <c r="D28" s="133">
        <v>776.7</v>
      </c>
      <c r="E28" s="133"/>
      <c r="F28" s="150">
        <f t="shared" si="0"/>
        <v>932.5</v>
      </c>
      <c r="G28" s="133">
        <v>201</v>
      </c>
      <c r="H28" s="133">
        <v>179.5</v>
      </c>
      <c r="I28" s="133">
        <v>300.6</v>
      </c>
      <c r="J28" s="135">
        <v>251.4</v>
      </c>
      <c r="K28" s="20"/>
    </row>
    <row r="29" spans="1:11" s="56" customFormat="1" ht="24.75" customHeight="1">
      <c r="A29" s="64" t="s">
        <v>278</v>
      </c>
      <c r="B29" s="58" t="s">
        <v>15</v>
      </c>
      <c r="C29" s="133">
        <f>SUM(C30:C34)</f>
        <v>0</v>
      </c>
      <c r="D29" s="133">
        <f>SUM(D30:D34)</f>
        <v>0</v>
      </c>
      <c r="E29" s="133">
        <f>SUM(E30:E34)</f>
        <v>0</v>
      </c>
      <c r="F29" s="134">
        <f t="shared" si="0"/>
        <v>0</v>
      </c>
      <c r="G29" s="133">
        <f>SUM(G30:G34)</f>
        <v>0</v>
      </c>
      <c r="H29" s="133">
        <f>SUM(H30:H34)</f>
        <v>0</v>
      </c>
      <c r="I29" s="133">
        <f>SUM(I30:I34)</f>
        <v>0</v>
      </c>
      <c r="J29" s="135">
        <f>SUM(J30:J34)</f>
        <v>0</v>
      </c>
      <c r="K29" s="55"/>
    </row>
    <row r="30" spans="1:11" s="13" customFormat="1" ht="16.5" customHeight="1">
      <c r="A30" s="63" t="s">
        <v>168</v>
      </c>
      <c r="B30" s="59" t="s">
        <v>16</v>
      </c>
      <c r="C30" s="133"/>
      <c r="D30" s="133"/>
      <c r="E30" s="133"/>
      <c r="F30" s="136">
        <f t="shared" si="0"/>
        <v>0</v>
      </c>
      <c r="G30" s="133"/>
      <c r="H30" s="133"/>
      <c r="I30" s="133"/>
      <c r="J30" s="135"/>
      <c r="K30" s="20"/>
    </row>
    <row r="31" spans="1:11" s="13" customFormat="1" ht="12">
      <c r="A31" s="63" t="s">
        <v>169</v>
      </c>
      <c r="B31" s="59" t="s">
        <v>17</v>
      </c>
      <c r="C31" s="133"/>
      <c r="D31" s="133"/>
      <c r="E31" s="133"/>
      <c r="F31" s="136">
        <f t="shared" si="0"/>
        <v>0</v>
      </c>
      <c r="G31" s="133"/>
      <c r="H31" s="133"/>
      <c r="I31" s="133"/>
      <c r="J31" s="135"/>
      <c r="K31" s="20"/>
    </row>
    <row r="32" spans="1:11" s="13" customFormat="1" ht="24">
      <c r="A32" s="63" t="s">
        <v>170</v>
      </c>
      <c r="B32" s="59" t="s">
        <v>18</v>
      </c>
      <c r="C32" s="133"/>
      <c r="D32" s="133"/>
      <c r="E32" s="133"/>
      <c r="F32" s="136">
        <f t="shared" si="0"/>
        <v>0</v>
      </c>
      <c r="G32" s="133"/>
      <c r="H32" s="133"/>
      <c r="I32" s="133"/>
      <c r="J32" s="135"/>
      <c r="K32" s="20"/>
    </row>
    <row r="33" spans="1:11" s="13" customFormat="1" ht="12">
      <c r="A33" s="63" t="s">
        <v>279</v>
      </c>
      <c r="B33" s="59" t="s">
        <v>19</v>
      </c>
      <c r="C33" s="133"/>
      <c r="D33" s="133"/>
      <c r="E33" s="133"/>
      <c r="F33" s="136">
        <f t="shared" si="0"/>
        <v>0</v>
      </c>
      <c r="G33" s="133"/>
      <c r="H33" s="133"/>
      <c r="I33" s="133"/>
      <c r="J33" s="135"/>
      <c r="K33" s="20"/>
    </row>
    <row r="34" spans="1:11" s="13" customFormat="1" ht="12">
      <c r="A34" s="63" t="s">
        <v>167</v>
      </c>
      <c r="B34" s="59" t="s">
        <v>20</v>
      </c>
      <c r="C34" s="133"/>
      <c r="D34" s="133"/>
      <c r="E34" s="133"/>
      <c r="F34" s="136">
        <f t="shared" si="0"/>
        <v>0</v>
      </c>
      <c r="G34" s="133"/>
      <c r="H34" s="133"/>
      <c r="I34" s="133"/>
      <c r="J34" s="135"/>
      <c r="K34" s="20"/>
    </row>
    <row r="35" spans="1:11" s="56" customFormat="1" ht="24.75" customHeight="1">
      <c r="A35" s="64" t="s">
        <v>280</v>
      </c>
      <c r="B35" s="58" t="s">
        <v>21</v>
      </c>
      <c r="C35" s="133">
        <f>SUM(C36:C37)</f>
        <v>0</v>
      </c>
      <c r="D35" s="133">
        <f>SUM(D36:D37)</f>
        <v>0</v>
      </c>
      <c r="E35" s="133">
        <f>SUM(E36:E37)</f>
        <v>0</v>
      </c>
      <c r="F35" s="134">
        <f t="shared" si="0"/>
        <v>0</v>
      </c>
      <c r="G35" s="133">
        <f>SUM(G36:G37)</f>
        <v>0</v>
      </c>
      <c r="H35" s="133">
        <f>SUM(H36:H37)</f>
        <v>0</v>
      </c>
      <c r="I35" s="133">
        <f>SUM(I36:I37)</f>
        <v>0</v>
      </c>
      <c r="J35" s="135">
        <f>SUM(J36:J37)</f>
        <v>0</v>
      </c>
      <c r="K35" s="55"/>
    </row>
    <row r="36" spans="1:11" s="13" customFormat="1" ht="12">
      <c r="A36" s="63" t="s">
        <v>171</v>
      </c>
      <c r="B36" s="59" t="s">
        <v>22</v>
      </c>
      <c r="C36" s="133"/>
      <c r="D36" s="133"/>
      <c r="E36" s="133"/>
      <c r="F36" s="136">
        <f t="shared" si="0"/>
        <v>0</v>
      </c>
      <c r="G36" s="133"/>
      <c r="H36" s="133"/>
      <c r="I36" s="133"/>
      <c r="J36" s="135"/>
      <c r="K36" s="20"/>
    </row>
    <row r="37" spans="1:11" s="13" customFormat="1" ht="24" customHeight="1">
      <c r="A37" s="63" t="s">
        <v>281</v>
      </c>
      <c r="B37" s="59" t="s">
        <v>23</v>
      </c>
      <c r="C37" s="133"/>
      <c r="D37" s="133"/>
      <c r="E37" s="133"/>
      <c r="F37" s="136">
        <f t="shared" si="0"/>
        <v>0</v>
      </c>
      <c r="G37" s="133"/>
      <c r="H37" s="133"/>
      <c r="I37" s="133"/>
      <c r="J37" s="135"/>
      <c r="K37" s="20"/>
    </row>
    <row r="38" spans="1:11" s="56" customFormat="1" ht="12">
      <c r="A38" s="62" t="s">
        <v>172</v>
      </c>
      <c r="B38" s="396"/>
      <c r="C38" s="396"/>
      <c r="D38" s="396"/>
      <c r="E38" s="396"/>
      <c r="F38" s="396"/>
      <c r="G38" s="396"/>
      <c r="H38" s="396"/>
      <c r="I38" s="396"/>
      <c r="J38" s="397"/>
      <c r="K38" s="55"/>
    </row>
    <row r="39" spans="1:10" s="55" customFormat="1" ht="12">
      <c r="A39" s="62" t="s">
        <v>173</v>
      </c>
      <c r="B39" s="58" t="s">
        <v>12</v>
      </c>
      <c r="C39" s="133">
        <v>2349</v>
      </c>
      <c r="D39" s="133">
        <f>C40</f>
        <v>3608</v>
      </c>
      <c r="E39" s="133">
        <f>D40</f>
        <v>5307.4000000000015</v>
      </c>
      <c r="F39" s="134">
        <f>E40</f>
        <v>5307.4000000000015</v>
      </c>
      <c r="G39" s="133">
        <f>E40</f>
        <v>5307.4000000000015</v>
      </c>
      <c r="H39" s="133">
        <f>G40</f>
        <v>3646.4000000000015</v>
      </c>
      <c r="I39" s="133">
        <f>H40</f>
        <v>6294.600000000004</v>
      </c>
      <c r="J39" s="135">
        <f>I40</f>
        <v>8276.900000000003</v>
      </c>
    </row>
    <row r="40" spans="1:10" s="55" customFormat="1" ht="12">
      <c r="A40" s="62" t="s">
        <v>282</v>
      </c>
      <c r="B40" s="58" t="s">
        <v>79</v>
      </c>
      <c r="C40" s="133">
        <f>(C39+C8+C14+C19)-(C23+C29+C35)</f>
        <v>3608</v>
      </c>
      <c r="D40" s="133">
        <f>(D39+D8+D14+D19)-(D23+D29+D35)</f>
        <v>5307.4000000000015</v>
      </c>
      <c r="E40" s="133">
        <f>(E39+E8+E14+E19)-(E23+E29+E35)</f>
        <v>5307.4000000000015</v>
      </c>
      <c r="F40" s="134">
        <f>J40</f>
        <v>8874.300000000005</v>
      </c>
      <c r="G40" s="133">
        <f>(G39+G8+G14+G19)-(G23+G29+G35)</f>
        <v>3646.4000000000015</v>
      </c>
      <c r="H40" s="133">
        <f>(H39+H8+H14+H19)-(H23+H29+H35)</f>
        <v>6294.600000000004</v>
      </c>
      <c r="I40" s="133">
        <f>(I39+I8+I14+I19)-(I23+I29+I35)</f>
        <v>8276.900000000003</v>
      </c>
      <c r="J40" s="135">
        <f>(J39+J8+J14+J19)-(J23+J29+J35)</f>
        <v>8874.300000000005</v>
      </c>
    </row>
    <row r="41" spans="1:11" s="56" customFormat="1" ht="14.25" customHeight="1" thickBot="1">
      <c r="A41" s="65" t="s">
        <v>174</v>
      </c>
      <c r="B41" s="60" t="s">
        <v>80</v>
      </c>
      <c r="C41" s="139">
        <f>C40-C39</f>
        <v>1259</v>
      </c>
      <c r="D41" s="139">
        <f>D40-D39</f>
        <v>1699.4000000000015</v>
      </c>
      <c r="E41" s="139">
        <f>E40-E39</f>
        <v>0</v>
      </c>
      <c r="F41" s="140">
        <f t="shared" si="0"/>
        <v>3566.9000000000033</v>
      </c>
      <c r="G41" s="139">
        <f>G40-G39</f>
        <v>-1661</v>
      </c>
      <c r="H41" s="139">
        <f>H40-H39</f>
        <v>2648.2000000000025</v>
      </c>
      <c r="I41" s="139">
        <f>I40-I39</f>
        <v>1982.2999999999993</v>
      </c>
      <c r="J41" s="141">
        <f>J40-J39</f>
        <v>597.4000000000015</v>
      </c>
      <c r="K41" s="55"/>
    </row>
    <row r="42" spans="1:11" ht="10.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0.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0.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0.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0.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.5">
      <c r="A47" s="18" t="s">
        <v>151</v>
      </c>
      <c r="B47" s="15"/>
      <c r="C47" s="15"/>
      <c r="D47" s="15"/>
      <c r="E47" s="15"/>
      <c r="F47" s="15"/>
      <c r="G47" s="15" t="s">
        <v>374</v>
      </c>
      <c r="H47" s="15"/>
      <c r="I47" s="15"/>
      <c r="J47" s="15"/>
      <c r="K47" s="15"/>
    </row>
    <row r="48" spans="1:11" ht="9.75">
      <c r="A48" s="19" t="s">
        <v>152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 t="s">
        <v>378</v>
      </c>
      <c r="B49" s="15"/>
      <c r="C49" s="15"/>
      <c r="D49" s="15"/>
      <c r="E49" s="15"/>
      <c r="F49" s="15"/>
      <c r="G49" s="15" t="s">
        <v>377</v>
      </c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9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9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9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9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9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9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9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9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9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9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9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9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9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9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9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9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9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9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9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9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9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9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9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9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9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9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9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9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9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9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9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9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9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9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9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9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9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9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9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9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9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9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9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9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9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9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9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9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9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9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9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9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9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9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9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9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9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9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9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9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9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9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9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9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9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9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9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9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9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9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9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9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9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9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9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9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9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9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9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9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9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9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9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9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9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9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9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9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9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9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9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9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9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9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9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9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9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9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9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9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9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9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9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9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9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9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9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9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9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9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9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9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9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9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9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9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9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9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9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9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9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9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9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9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9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9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9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9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9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9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9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9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9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9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9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9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9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9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9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9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9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9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9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9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9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9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9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9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9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9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9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9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9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9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9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9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9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9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9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9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9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9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9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9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9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9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9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9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9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9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9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9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9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9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9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9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9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9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9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9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9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9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9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9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9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9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9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9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9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9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9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9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9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9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9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9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9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9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9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9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9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9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9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9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9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9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9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9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9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9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9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9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9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9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9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9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9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9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9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9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9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9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9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9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9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9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9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9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9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9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9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9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9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9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9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9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9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9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9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9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9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9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9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9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9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9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9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9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9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9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9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9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9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9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9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9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9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9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9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9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9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9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9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9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9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9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9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9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9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9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9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9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9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9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9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9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9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9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9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9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9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9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9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9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9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9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9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9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9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9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9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9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9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9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9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9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9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9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9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9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9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9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9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9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9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9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9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9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9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9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9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9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9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9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9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9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9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9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9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9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9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9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9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9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9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9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9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9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9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9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9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9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9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9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9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9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9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9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9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9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9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9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9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9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9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9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9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9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9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9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9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9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9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9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9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9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9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9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9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9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9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9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9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9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9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9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9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9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9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9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9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9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9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9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9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9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9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9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9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9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9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9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9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9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9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9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9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9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9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9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9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9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9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9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9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9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9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9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9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9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9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9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9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9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9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9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9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9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9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9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9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9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9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9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9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9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9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9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9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9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9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9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9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9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9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9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9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9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9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9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9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9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9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9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9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9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9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9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9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9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9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9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9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9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9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9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9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9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9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9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9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9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9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9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9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9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9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9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9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9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9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9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9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9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9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9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9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9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9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9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9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9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9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9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9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9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9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9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9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9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9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9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9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9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9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9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9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9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9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9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9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9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9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9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9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9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9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9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9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9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9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9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9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9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9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9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9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9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9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9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9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9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9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9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9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9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9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9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9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9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9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9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9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9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9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9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9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9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9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9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9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9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9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9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9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9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9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9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9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9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9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9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9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9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9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9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9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9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9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9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9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9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9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9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9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9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9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9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9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9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9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9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9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9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9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9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9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9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9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9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9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9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9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9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9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9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9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9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9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9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9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9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9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9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9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9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9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9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9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9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9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9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9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9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9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9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9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9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9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9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9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9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9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9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9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9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9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9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9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9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9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9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9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9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9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9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9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9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9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9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9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9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9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9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9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9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9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9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9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9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9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9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9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9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9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9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9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9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9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9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9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9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9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9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9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9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9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9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9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9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9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9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9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9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9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9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9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9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9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9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9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9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9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9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9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9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9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9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9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9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9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9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9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9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9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9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9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9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9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9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9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9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9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9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9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9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9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9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9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9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9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9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9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9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9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9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9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9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9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9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9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</sheetData>
  <sheetProtection/>
  <mergeCells count="13">
    <mergeCell ref="C5:C6"/>
    <mergeCell ref="D5:D6"/>
    <mergeCell ref="F5:F6"/>
    <mergeCell ref="A1:H1"/>
    <mergeCell ref="A2:J2"/>
    <mergeCell ref="A3:I3"/>
    <mergeCell ref="B38:J38"/>
    <mergeCell ref="I1:J1"/>
    <mergeCell ref="A5:A6"/>
    <mergeCell ref="A4:J4"/>
    <mergeCell ref="E5:E6"/>
    <mergeCell ref="G5:J5"/>
    <mergeCell ref="B5:B6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3" r:id="rId1"/>
  <ignoredErrors>
    <ignoredError sqref="B9:E9 F38 F9:F13 F15:F18 G9:J9 G40:G41 G23:J23 B23:D23 B10 G29:G38 H29:J41 B26 B24:B25 B29:E29 B27 B41 B39 D39:E39 B8 B11:E18 G11:J20 B22 E22 E26 B28 E28 B40 E40 D41:E41 B31:E38 B30:C30 E30 B20:E20 B19 E19" numberStoredAsText="1"/>
    <ignoredError sqref="F8 F14 F22 F40:F41 F19 F25:F37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="70" zoomScaleNormal="70" zoomScalePageLayoutView="0" workbookViewId="0" topLeftCell="A1">
      <selection activeCell="A4" sqref="A4:R4"/>
    </sheetView>
  </sheetViews>
  <sheetFormatPr defaultColWidth="9.00390625" defaultRowHeight="12.75"/>
  <cols>
    <col min="1" max="1" width="16.625" style="11" customWidth="1"/>
    <col min="2" max="2" width="11.75390625" style="11" customWidth="1"/>
    <col min="3" max="3" width="7.25390625" style="11" customWidth="1"/>
    <col min="4" max="6" width="4.375" style="11" customWidth="1"/>
    <col min="7" max="7" width="3.75390625" style="11" customWidth="1"/>
    <col min="8" max="8" width="4.00390625" style="11" customWidth="1"/>
    <col min="9" max="9" width="3.75390625" style="11" customWidth="1"/>
    <col min="10" max="13" width="2.875" style="11" customWidth="1"/>
    <col min="14" max="16" width="7.00390625" style="11" customWidth="1"/>
    <col min="17" max="17" width="6.75390625" style="11" customWidth="1"/>
    <col min="18" max="18" width="7.00390625" style="11" customWidth="1"/>
    <col min="19" max="16384" width="9.125" style="11" customWidth="1"/>
  </cols>
  <sheetData>
    <row r="1" spans="1:18" ht="12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R1" s="57" t="s">
        <v>117</v>
      </c>
    </row>
    <row r="2" spans="1:18" ht="7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2.7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325"/>
      <c r="R3" s="57" t="s">
        <v>175</v>
      </c>
    </row>
    <row r="4" spans="1:18" ht="12.75">
      <c r="A4" s="411" t="s">
        <v>176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</row>
    <row r="5" spans="1:18" ht="12.75">
      <c r="A5" s="411" t="s">
        <v>177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</row>
    <row r="6" spans="1:18" ht="12.75">
      <c r="A6" s="412" t="s">
        <v>178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</row>
    <row r="7" spans="1:18" ht="12.75">
      <c r="A7" s="413" t="s">
        <v>179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</row>
    <row r="8" spans="1:18" ht="12.75">
      <c r="A8" s="414" t="s">
        <v>180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6"/>
    </row>
    <row r="9" spans="1:18" ht="12.75">
      <c r="A9" s="417" t="s">
        <v>181</v>
      </c>
      <c r="B9" s="417"/>
      <c r="C9" s="417"/>
      <c r="D9" s="417"/>
      <c r="E9" s="417"/>
      <c r="F9" s="417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</row>
    <row r="10" spans="1:18" ht="16.5" customHeight="1">
      <c r="A10" s="419" t="s">
        <v>182</v>
      </c>
      <c r="B10" s="419"/>
      <c r="C10" s="419"/>
      <c r="D10" s="419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</row>
    <row r="11" spans="1:18" ht="41.25" customHeight="1">
      <c r="A11" s="420" t="s">
        <v>355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</row>
    <row r="12" spans="1:18" ht="12.7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</row>
    <row r="13" spans="1:18" ht="12.75">
      <c r="A13" s="422" t="s">
        <v>183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</row>
    <row r="14" spans="1:18" ht="9.75">
      <c r="A14" s="423" t="s">
        <v>184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 t="s">
        <v>185</v>
      </c>
      <c r="L14" s="423"/>
      <c r="M14" s="423"/>
      <c r="N14" s="423"/>
      <c r="O14" s="423"/>
      <c r="P14" s="423"/>
      <c r="Q14" s="423"/>
      <c r="R14" s="423"/>
    </row>
    <row r="15" spans="1:18" ht="9.75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</row>
    <row r="16" spans="1:18" ht="12.75">
      <c r="A16" s="424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</row>
    <row r="17" spans="1:18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</row>
    <row r="18" spans="1:18" ht="12.75">
      <c r="A18" s="422" t="s">
        <v>186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</row>
    <row r="19" spans="1:18" ht="28.5" customHeight="1">
      <c r="A19" s="423" t="s">
        <v>283</v>
      </c>
      <c r="B19" s="423"/>
      <c r="C19" s="423"/>
      <c r="D19" s="423"/>
      <c r="E19" s="423"/>
      <c r="F19" s="423" t="s">
        <v>187</v>
      </c>
      <c r="G19" s="423"/>
      <c r="H19" s="423"/>
      <c r="I19" s="423"/>
      <c r="J19" s="423"/>
      <c r="K19" s="423"/>
      <c r="L19" s="423"/>
      <c r="M19" s="423" t="s">
        <v>188</v>
      </c>
      <c r="N19" s="423"/>
      <c r="O19" s="423"/>
      <c r="P19" s="423" t="s">
        <v>189</v>
      </c>
      <c r="Q19" s="423"/>
      <c r="R19" s="423"/>
    </row>
    <row r="20" spans="1:18" ht="37.5" customHeight="1">
      <c r="A20" s="423"/>
      <c r="B20" s="423"/>
      <c r="C20" s="423"/>
      <c r="D20" s="423"/>
      <c r="E20" s="423"/>
      <c r="F20" s="423" t="s">
        <v>190</v>
      </c>
      <c r="G20" s="423"/>
      <c r="H20" s="423"/>
      <c r="I20" s="423" t="s">
        <v>191</v>
      </c>
      <c r="J20" s="423"/>
      <c r="K20" s="423"/>
      <c r="L20" s="423"/>
      <c r="M20" s="423"/>
      <c r="N20" s="423"/>
      <c r="O20" s="423"/>
      <c r="P20" s="423"/>
      <c r="Q20" s="423"/>
      <c r="R20" s="423"/>
    </row>
    <row r="21" spans="1:18" ht="12.75">
      <c r="A21" s="424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</row>
    <row r="22" spans="1:18" ht="12.75">
      <c r="A22" s="426" t="s">
        <v>192</v>
      </c>
      <c r="B22" s="426"/>
      <c r="C22" s="426"/>
      <c r="D22" s="426"/>
      <c r="E22" s="426"/>
      <c r="F22" s="426" t="s">
        <v>193</v>
      </c>
      <c r="G22" s="426"/>
      <c r="H22" s="426"/>
      <c r="I22" s="426" t="s">
        <v>193</v>
      </c>
      <c r="J22" s="426"/>
      <c r="K22" s="426"/>
      <c r="L22" s="426"/>
      <c r="M22" s="424"/>
      <c r="N22" s="424"/>
      <c r="O22" s="424"/>
      <c r="P22" s="424"/>
      <c r="Q22" s="424"/>
      <c r="R22" s="424"/>
    </row>
    <row r="23" spans="1:18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</row>
    <row r="24" spans="1:18" ht="12.75">
      <c r="A24" s="422" t="s">
        <v>194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</row>
    <row r="25" spans="1:18" ht="43.5" customHeight="1">
      <c r="A25" s="36" t="s">
        <v>195</v>
      </c>
      <c r="B25" s="423" t="s">
        <v>196</v>
      </c>
      <c r="C25" s="423"/>
      <c r="D25" s="423"/>
      <c r="E25" s="423" t="s">
        <v>268</v>
      </c>
      <c r="F25" s="423"/>
      <c r="G25" s="423"/>
      <c r="H25" s="423" t="s">
        <v>269</v>
      </c>
      <c r="I25" s="423"/>
      <c r="J25" s="423"/>
      <c r="K25" s="423"/>
      <c r="L25" s="423" t="s">
        <v>270</v>
      </c>
      <c r="M25" s="423"/>
      <c r="N25" s="423"/>
      <c r="O25" s="423" t="s">
        <v>197</v>
      </c>
      <c r="P25" s="423"/>
      <c r="Q25" s="423" t="s">
        <v>198</v>
      </c>
      <c r="R25" s="423"/>
    </row>
    <row r="26" spans="1:18" ht="12.75">
      <c r="A26" s="37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</row>
    <row r="27" spans="1:18" ht="12.75">
      <c r="A27" s="37" t="s">
        <v>199</v>
      </c>
      <c r="B27" s="426" t="s">
        <v>200</v>
      </c>
      <c r="C27" s="426"/>
      <c r="D27" s="426"/>
      <c r="E27" s="426"/>
      <c r="F27" s="426"/>
      <c r="G27" s="426"/>
      <c r="H27" s="426" t="s">
        <v>200</v>
      </c>
      <c r="I27" s="426"/>
      <c r="J27" s="426"/>
      <c r="K27" s="426"/>
      <c r="L27" s="426" t="s">
        <v>200</v>
      </c>
      <c r="M27" s="426"/>
      <c r="N27" s="426"/>
      <c r="O27" s="426"/>
      <c r="P27" s="426"/>
      <c r="Q27" s="426"/>
      <c r="R27" s="426"/>
    </row>
    <row r="28" spans="1:18" ht="13.5" thickBot="1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</row>
    <row r="29" spans="1:18" ht="24" customHeight="1">
      <c r="A29" s="428" t="s">
        <v>356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30"/>
    </row>
    <row r="30" spans="1:18" ht="38.25" customHeight="1">
      <c r="A30" s="431" t="s">
        <v>331</v>
      </c>
      <c r="B30" s="423"/>
      <c r="C30" s="432" t="s">
        <v>317</v>
      </c>
      <c r="D30" s="433"/>
      <c r="E30" s="433"/>
      <c r="F30" s="433"/>
      <c r="G30" s="433"/>
      <c r="H30" s="433"/>
      <c r="I30" s="433"/>
      <c r="J30" s="433"/>
      <c r="K30" s="434"/>
      <c r="L30" s="432" t="s">
        <v>318</v>
      </c>
      <c r="M30" s="433"/>
      <c r="N30" s="433"/>
      <c r="O30" s="433"/>
      <c r="P30" s="433"/>
      <c r="Q30" s="433"/>
      <c r="R30" s="435"/>
    </row>
    <row r="31" spans="1:18" ht="12.75">
      <c r="A31" s="436" t="s">
        <v>319</v>
      </c>
      <c r="B31" s="437"/>
      <c r="C31" s="438"/>
      <c r="D31" s="439"/>
      <c r="E31" s="439"/>
      <c r="F31" s="439"/>
      <c r="G31" s="439"/>
      <c r="H31" s="439"/>
      <c r="I31" s="439"/>
      <c r="J31" s="439"/>
      <c r="K31" s="440"/>
      <c r="L31" s="438"/>
      <c r="M31" s="439"/>
      <c r="N31" s="439"/>
      <c r="O31" s="439"/>
      <c r="P31" s="439"/>
      <c r="Q31" s="439"/>
      <c r="R31" s="441"/>
    </row>
    <row r="32" spans="1:18" ht="12.75">
      <c r="A32" s="436" t="s">
        <v>320</v>
      </c>
      <c r="B32" s="437"/>
      <c r="C32" s="438"/>
      <c r="D32" s="439"/>
      <c r="E32" s="439"/>
      <c r="F32" s="439"/>
      <c r="G32" s="439"/>
      <c r="H32" s="439"/>
      <c r="I32" s="439"/>
      <c r="J32" s="439"/>
      <c r="K32" s="440"/>
      <c r="L32" s="438"/>
      <c r="M32" s="439"/>
      <c r="N32" s="439"/>
      <c r="O32" s="439"/>
      <c r="P32" s="439"/>
      <c r="Q32" s="439"/>
      <c r="R32" s="441"/>
    </row>
    <row r="33" spans="1:18" ht="13.5" thickBot="1">
      <c r="A33" s="442" t="s">
        <v>315</v>
      </c>
      <c r="B33" s="443"/>
      <c r="C33" s="444"/>
      <c r="D33" s="445"/>
      <c r="E33" s="445"/>
      <c r="F33" s="445"/>
      <c r="G33" s="445"/>
      <c r="H33" s="445"/>
      <c r="I33" s="445"/>
      <c r="J33" s="445"/>
      <c r="K33" s="446"/>
      <c r="L33" s="444"/>
      <c r="M33" s="445"/>
      <c r="N33" s="445"/>
      <c r="O33" s="445"/>
      <c r="P33" s="445"/>
      <c r="Q33" s="445"/>
      <c r="R33" s="447"/>
    </row>
    <row r="34" spans="1:18" ht="14.25" thickBot="1" thickTop="1">
      <c r="A34" s="448" t="s">
        <v>316</v>
      </c>
      <c r="B34" s="449"/>
      <c r="C34" s="450">
        <f>SUM(C31:K33)</f>
        <v>0</v>
      </c>
      <c r="D34" s="451"/>
      <c r="E34" s="451"/>
      <c r="F34" s="451"/>
      <c r="G34" s="451"/>
      <c r="H34" s="451"/>
      <c r="I34" s="451"/>
      <c r="J34" s="451"/>
      <c r="K34" s="452"/>
      <c r="L34" s="450">
        <f>SUM(L31:R33)</f>
        <v>0</v>
      </c>
      <c r="M34" s="451"/>
      <c r="N34" s="451"/>
      <c r="O34" s="451"/>
      <c r="P34" s="451"/>
      <c r="Q34" s="451"/>
      <c r="R34" s="453"/>
    </row>
    <row r="35" spans="1:18" ht="12.75">
      <c r="A35" s="454"/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</row>
    <row r="36" spans="1:18" ht="12.75" customHeight="1">
      <c r="A36" s="455" t="s">
        <v>201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7"/>
    </row>
    <row r="37" spans="1:18" ht="52.5" customHeight="1">
      <c r="A37" s="432"/>
      <c r="B37" s="434"/>
      <c r="C37" s="36" t="s">
        <v>2</v>
      </c>
      <c r="D37" s="423" t="s">
        <v>347</v>
      </c>
      <c r="E37" s="423"/>
      <c r="F37" s="423"/>
      <c r="G37" s="423" t="s">
        <v>202</v>
      </c>
      <c r="H37" s="423"/>
      <c r="I37" s="423"/>
      <c r="J37" s="423" t="s">
        <v>49</v>
      </c>
      <c r="K37" s="423"/>
      <c r="L37" s="423"/>
      <c r="M37" s="423"/>
      <c r="N37" s="423" t="s">
        <v>203</v>
      </c>
      <c r="O37" s="423"/>
      <c r="P37" s="423"/>
      <c r="Q37" s="423"/>
      <c r="R37" s="423"/>
    </row>
    <row r="38" spans="1:18" ht="12.75" customHeight="1">
      <c r="A38" s="458" t="s">
        <v>204</v>
      </c>
      <c r="B38" s="459"/>
      <c r="C38" s="38" t="s">
        <v>28</v>
      </c>
      <c r="D38" s="460"/>
      <c r="E38" s="460"/>
      <c r="F38" s="460"/>
      <c r="G38" s="460"/>
      <c r="H38" s="460"/>
      <c r="I38" s="460"/>
      <c r="J38" s="461"/>
      <c r="K38" s="461"/>
      <c r="L38" s="461"/>
      <c r="M38" s="461"/>
      <c r="N38" s="462"/>
      <c r="O38" s="462"/>
      <c r="P38" s="462"/>
      <c r="Q38" s="462"/>
      <c r="R38" s="462"/>
    </row>
    <row r="39" spans="1:18" ht="12.75" customHeight="1">
      <c r="A39" s="458" t="s">
        <v>205</v>
      </c>
      <c r="B39" s="459"/>
      <c r="C39" s="38" t="s">
        <v>53</v>
      </c>
      <c r="D39" s="460"/>
      <c r="E39" s="460"/>
      <c r="F39" s="460"/>
      <c r="G39" s="460"/>
      <c r="H39" s="460"/>
      <c r="I39" s="460"/>
      <c r="J39" s="461"/>
      <c r="K39" s="461"/>
      <c r="L39" s="461"/>
      <c r="M39" s="461"/>
      <c r="N39" s="462"/>
      <c r="O39" s="462"/>
      <c r="P39" s="462"/>
      <c r="Q39" s="462"/>
      <c r="R39" s="462"/>
    </row>
    <row r="40" spans="1:18" ht="12.75" customHeight="1">
      <c r="A40" s="463" t="s">
        <v>206</v>
      </c>
      <c r="B40" s="464"/>
      <c r="C40" s="38" t="s">
        <v>54</v>
      </c>
      <c r="D40" s="460"/>
      <c r="E40" s="460"/>
      <c r="F40" s="460"/>
      <c r="G40" s="460"/>
      <c r="H40" s="460"/>
      <c r="I40" s="460"/>
      <c r="J40" s="461"/>
      <c r="K40" s="461"/>
      <c r="L40" s="461"/>
      <c r="M40" s="461"/>
      <c r="N40" s="462"/>
      <c r="O40" s="462"/>
      <c r="P40" s="462"/>
      <c r="Q40" s="462"/>
      <c r="R40" s="462"/>
    </row>
    <row r="41" spans="1:18" ht="12.75" customHeight="1">
      <c r="A41" s="458" t="s">
        <v>207</v>
      </c>
      <c r="B41" s="459"/>
      <c r="C41" s="38" t="s">
        <v>55</v>
      </c>
      <c r="D41" s="460"/>
      <c r="E41" s="460"/>
      <c r="F41" s="460"/>
      <c r="G41" s="460"/>
      <c r="H41" s="460"/>
      <c r="I41" s="460"/>
      <c r="J41" s="461"/>
      <c r="K41" s="461"/>
      <c r="L41" s="461"/>
      <c r="M41" s="461"/>
      <c r="N41" s="462"/>
      <c r="O41" s="462"/>
      <c r="P41" s="462"/>
      <c r="Q41" s="462"/>
      <c r="R41" s="462"/>
    </row>
    <row r="42" spans="1:18" ht="12.75">
      <c r="A42" s="458" t="s">
        <v>208</v>
      </c>
      <c r="B42" s="459"/>
      <c r="C42" s="38" t="s">
        <v>56</v>
      </c>
      <c r="D42" s="460"/>
      <c r="E42" s="460"/>
      <c r="F42" s="460"/>
      <c r="G42" s="460"/>
      <c r="H42" s="460"/>
      <c r="I42" s="460"/>
      <c r="J42" s="461"/>
      <c r="K42" s="461"/>
      <c r="L42" s="461"/>
      <c r="M42" s="461"/>
      <c r="N42" s="462"/>
      <c r="O42" s="462"/>
      <c r="P42" s="462"/>
      <c r="Q42" s="462"/>
      <c r="R42" s="462"/>
    </row>
    <row r="43" spans="1:18" ht="25.5" customHeight="1">
      <c r="A43" s="458" t="s">
        <v>209</v>
      </c>
      <c r="B43" s="459"/>
      <c r="C43" s="39" t="s">
        <v>32</v>
      </c>
      <c r="D43" s="460"/>
      <c r="E43" s="460"/>
      <c r="F43" s="460"/>
      <c r="G43" s="460"/>
      <c r="H43" s="460"/>
      <c r="I43" s="460"/>
      <c r="J43" s="461"/>
      <c r="K43" s="461"/>
      <c r="L43" s="461"/>
      <c r="M43" s="461"/>
      <c r="N43" s="462"/>
      <c r="O43" s="462"/>
      <c r="P43" s="462"/>
      <c r="Q43" s="462"/>
      <c r="R43" s="462"/>
    </row>
    <row r="44" spans="1:18" s="12" customFormat="1" ht="26.25" customHeight="1">
      <c r="A44" s="465" t="s">
        <v>271</v>
      </c>
      <c r="B44" s="466"/>
      <c r="C44" s="40" t="s">
        <v>59</v>
      </c>
      <c r="D44" s="467"/>
      <c r="E44" s="467"/>
      <c r="F44" s="467"/>
      <c r="G44" s="467"/>
      <c r="H44" s="467"/>
      <c r="I44" s="467"/>
      <c r="J44" s="468"/>
      <c r="K44" s="468"/>
      <c r="L44" s="468"/>
      <c r="M44" s="468"/>
      <c r="N44" s="469"/>
      <c r="O44" s="469"/>
      <c r="P44" s="469"/>
      <c r="Q44" s="469"/>
      <c r="R44" s="469"/>
    </row>
    <row r="45" spans="1:18" ht="12.75" customHeight="1">
      <c r="A45" s="458" t="s">
        <v>210</v>
      </c>
      <c r="B45" s="459"/>
      <c r="C45" s="41" t="s">
        <v>211</v>
      </c>
      <c r="D45" s="460"/>
      <c r="E45" s="460"/>
      <c r="F45" s="460"/>
      <c r="G45" s="460"/>
      <c r="H45" s="460"/>
      <c r="I45" s="460"/>
      <c r="J45" s="461"/>
      <c r="K45" s="461"/>
      <c r="L45" s="461"/>
      <c r="M45" s="461"/>
      <c r="N45" s="462"/>
      <c r="O45" s="462"/>
      <c r="P45" s="462"/>
      <c r="Q45" s="462"/>
      <c r="R45" s="462"/>
    </row>
    <row r="46" spans="1:18" ht="12.75">
      <c r="A46" s="458" t="s">
        <v>212</v>
      </c>
      <c r="B46" s="459"/>
      <c r="C46" s="41" t="s">
        <v>213</v>
      </c>
      <c r="D46" s="460"/>
      <c r="E46" s="460"/>
      <c r="F46" s="460"/>
      <c r="G46" s="460"/>
      <c r="H46" s="460"/>
      <c r="I46" s="460"/>
      <c r="J46" s="461"/>
      <c r="K46" s="461"/>
      <c r="L46" s="461"/>
      <c r="M46" s="461"/>
      <c r="N46" s="462"/>
      <c r="O46" s="462"/>
      <c r="P46" s="462"/>
      <c r="Q46" s="462"/>
      <c r="R46" s="462"/>
    </row>
    <row r="47" spans="1:18" ht="12.75" customHeight="1">
      <c r="A47" s="458" t="s">
        <v>214</v>
      </c>
      <c r="B47" s="459"/>
      <c r="C47" s="41" t="s">
        <v>215</v>
      </c>
      <c r="D47" s="460"/>
      <c r="E47" s="460"/>
      <c r="F47" s="460"/>
      <c r="G47" s="460"/>
      <c r="H47" s="460"/>
      <c r="I47" s="460"/>
      <c r="J47" s="461"/>
      <c r="K47" s="461"/>
      <c r="L47" s="461"/>
      <c r="M47" s="461"/>
      <c r="N47" s="462"/>
      <c r="O47" s="462"/>
      <c r="P47" s="462"/>
      <c r="Q47" s="462"/>
      <c r="R47" s="462"/>
    </row>
    <row r="48" spans="1:18" ht="12.75" customHeight="1">
      <c r="A48" s="458" t="s">
        <v>216</v>
      </c>
      <c r="B48" s="459"/>
      <c r="C48" s="41" t="s">
        <v>217</v>
      </c>
      <c r="D48" s="460"/>
      <c r="E48" s="460"/>
      <c r="F48" s="460"/>
      <c r="G48" s="460"/>
      <c r="H48" s="460"/>
      <c r="I48" s="460"/>
      <c r="J48" s="461"/>
      <c r="K48" s="461"/>
      <c r="L48" s="461"/>
      <c r="M48" s="461"/>
      <c r="N48" s="462"/>
      <c r="O48" s="462"/>
      <c r="P48" s="462"/>
      <c r="Q48" s="462"/>
      <c r="R48" s="462"/>
    </row>
    <row r="49" spans="1:18" ht="51.75" customHeight="1">
      <c r="A49" s="458" t="s">
        <v>218</v>
      </c>
      <c r="B49" s="459"/>
      <c r="C49" s="41" t="s">
        <v>219</v>
      </c>
      <c r="D49" s="460"/>
      <c r="E49" s="460"/>
      <c r="F49" s="460"/>
      <c r="G49" s="460"/>
      <c r="H49" s="460"/>
      <c r="I49" s="460"/>
      <c r="J49" s="461"/>
      <c r="K49" s="461"/>
      <c r="L49" s="461"/>
      <c r="M49" s="461"/>
      <c r="N49" s="462"/>
      <c r="O49" s="462"/>
      <c r="P49" s="462"/>
      <c r="Q49" s="462"/>
      <c r="R49" s="462"/>
    </row>
    <row r="50" spans="1:18" ht="51" customHeight="1">
      <c r="A50" s="458" t="s">
        <v>220</v>
      </c>
      <c r="B50" s="459"/>
      <c r="C50" s="41" t="s">
        <v>221</v>
      </c>
      <c r="D50" s="460"/>
      <c r="E50" s="460"/>
      <c r="F50" s="460"/>
      <c r="G50" s="460"/>
      <c r="H50" s="460"/>
      <c r="I50" s="460"/>
      <c r="J50" s="461"/>
      <c r="K50" s="461"/>
      <c r="L50" s="461"/>
      <c r="M50" s="461"/>
      <c r="N50" s="462"/>
      <c r="O50" s="462"/>
      <c r="P50" s="462"/>
      <c r="Q50" s="462"/>
      <c r="R50" s="462"/>
    </row>
    <row r="51" spans="1:18" ht="12.75" customHeight="1">
      <c r="A51" s="458" t="s">
        <v>222</v>
      </c>
      <c r="B51" s="459"/>
      <c r="C51" s="41" t="s">
        <v>223</v>
      </c>
      <c r="D51" s="460"/>
      <c r="E51" s="460"/>
      <c r="F51" s="460"/>
      <c r="G51" s="460"/>
      <c r="H51" s="460"/>
      <c r="I51" s="460"/>
      <c r="J51" s="461"/>
      <c r="K51" s="461"/>
      <c r="L51" s="461"/>
      <c r="M51" s="461"/>
      <c r="N51" s="462"/>
      <c r="O51" s="462"/>
      <c r="P51" s="462"/>
      <c r="Q51" s="462"/>
      <c r="R51" s="462"/>
    </row>
    <row r="52" spans="1:18" ht="25.5" customHeight="1">
      <c r="A52" s="458" t="s">
        <v>224</v>
      </c>
      <c r="B52" s="459"/>
      <c r="C52" s="41" t="s">
        <v>225</v>
      </c>
      <c r="D52" s="460"/>
      <c r="E52" s="460"/>
      <c r="F52" s="460"/>
      <c r="G52" s="460"/>
      <c r="H52" s="460"/>
      <c r="I52" s="460"/>
      <c r="J52" s="461"/>
      <c r="K52" s="461"/>
      <c r="L52" s="461"/>
      <c r="M52" s="461"/>
      <c r="N52" s="462"/>
      <c r="O52" s="462"/>
      <c r="P52" s="462"/>
      <c r="Q52" s="462"/>
      <c r="R52" s="462"/>
    </row>
    <row r="53" spans="1:18" ht="12.75" customHeight="1">
      <c r="A53" s="458" t="s">
        <v>226</v>
      </c>
      <c r="B53" s="459"/>
      <c r="C53" s="41" t="s">
        <v>227</v>
      </c>
      <c r="D53" s="460"/>
      <c r="E53" s="460"/>
      <c r="F53" s="460"/>
      <c r="G53" s="460"/>
      <c r="H53" s="460"/>
      <c r="I53" s="460"/>
      <c r="J53" s="461"/>
      <c r="K53" s="461"/>
      <c r="L53" s="461"/>
      <c r="M53" s="461"/>
      <c r="N53" s="462"/>
      <c r="O53" s="462"/>
      <c r="P53" s="462"/>
      <c r="Q53" s="462"/>
      <c r="R53" s="462"/>
    </row>
    <row r="54" spans="1:18" ht="12.75" customHeight="1">
      <c r="A54" s="470" t="s">
        <v>228</v>
      </c>
      <c r="B54" s="471"/>
      <c r="C54" s="41" t="s">
        <v>229</v>
      </c>
      <c r="D54" s="460"/>
      <c r="E54" s="460"/>
      <c r="F54" s="460"/>
      <c r="G54" s="460"/>
      <c r="H54" s="460"/>
      <c r="I54" s="460"/>
      <c r="J54" s="461"/>
      <c r="K54" s="461"/>
      <c r="L54" s="461"/>
      <c r="M54" s="461"/>
      <c r="N54" s="462"/>
      <c r="O54" s="462"/>
      <c r="P54" s="462"/>
      <c r="Q54" s="462"/>
      <c r="R54" s="462"/>
    </row>
    <row r="55" spans="1:18" ht="12.75">
      <c r="A55" s="458" t="s">
        <v>230</v>
      </c>
      <c r="B55" s="459"/>
      <c r="C55" s="41" t="s">
        <v>231</v>
      </c>
      <c r="D55" s="460"/>
      <c r="E55" s="460"/>
      <c r="F55" s="460"/>
      <c r="G55" s="460"/>
      <c r="H55" s="460"/>
      <c r="I55" s="460"/>
      <c r="J55" s="461"/>
      <c r="K55" s="461"/>
      <c r="L55" s="461"/>
      <c r="M55" s="461"/>
      <c r="N55" s="462"/>
      <c r="O55" s="462"/>
      <c r="P55" s="462"/>
      <c r="Q55" s="462"/>
      <c r="R55" s="462"/>
    </row>
    <row r="56" spans="1:18" ht="12.75" customHeight="1">
      <c r="A56" s="458" t="s">
        <v>232</v>
      </c>
      <c r="B56" s="459"/>
      <c r="C56" s="41" t="s">
        <v>233</v>
      </c>
      <c r="D56" s="460"/>
      <c r="E56" s="460"/>
      <c r="F56" s="460"/>
      <c r="G56" s="460"/>
      <c r="H56" s="460"/>
      <c r="I56" s="460"/>
      <c r="J56" s="461"/>
      <c r="K56" s="461"/>
      <c r="L56" s="461"/>
      <c r="M56" s="461"/>
      <c r="N56" s="462"/>
      <c r="O56" s="462"/>
      <c r="P56" s="462"/>
      <c r="Q56" s="462"/>
      <c r="R56" s="462"/>
    </row>
    <row r="57" spans="1:18" ht="25.5" customHeight="1">
      <c r="A57" s="458" t="s">
        <v>234</v>
      </c>
      <c r="B57" s="459"/>
      <c r="C57" s="41" t="s">
        <v>235</v>
      </c>
      <c r="D57" s="460"/>
      <c r="E57" s="460"/>
      <c r="F57" s="460"/>
      <c r="G57" s="460"/>
      <c r="H57" s="460"/>
      <c r="I57" s="460"/>
      <c r="J57" s="461"/>
      <c r="K57" s="461"/>
      <c r="L57" s="461"/>
      <c r="M57" s="461"/>
      <c r="N57" s="462"/>
      <c r="O57" s="462"/>
      <c r="P57" s="462"/>
      <c r="Q57" s="462"/>
      <c r="R57" s="462"/>
    </row>
    <row r="58" spans="1:18" ht="25.5" customHeight="1">
      <c r="A58" s="458" t="s">
        <v>236</v>
      </c>
      <c r="B58" s="459"/>
      <c r="C58" s="41" t="s">
        <v>237</v>
      </c>
      <c r="D58" s="460"/>
      <c r="E58" s="460"/>
      <c r="F58" s="460"/>
      <c r="G58" s="460"/>
      <c r="H58" s="460"/>
      <c r="I58" s="460"/>
      <c r="J58" s="461"/>
      <c r="K58" s="461"/>
      <c r="L58" s="461"/>
      <c r="M58" s="461"/>
      <c r="N58" s="462"/>
      <c r="O58" s="462"/>
      <c r="P58" s="462"/>
      <c r="Q58" s="462"/>
      <c r="R58" s="462"/>
    </row>
    <row r="59" spans="1:18" ht="51" customHeight="1">
      <c r="A59" s="472" t="s">
        <v>238</v>
      </c>
      <c r="B59" s="473"/>
      <c r="C59" s="42" t="s">
        <v>239</v>
      </c>
      <c r="D59" s="474"/>
      <c r="E59" s="474"/>
      <c r="F59" s="474"/>
      <c r="G59" s="474"/>
      <c r="H59" s="474"/>
      <c r="I59" s="474"/>
      <c r="J59" s="475"/>
      <c r="K59" s="475"/>
      <c r="L59" s="475"/>
      <c r="M59" s="475"/>
      <c r="N59" s="476"/>
      <c r="O59" s="476"/>
      <c r="P59" s="476"/>
      <c r="Q59" s="476"/>
      <c r="R59" s="476"/>
    </row>
    <row r="60" spans="1:18" ht="23.25" customHeight="1">
      <c r="A60" s="470" t="s">
        <v>240</v>
      </c>
      <c r="B60" s="471"/>
      <c r="C60" s="41" t="s">
        <v>241</v>
      </c>
      <c r="D60" s="460"/>
      <c r="E60" s="460"/>
      <c r="F60" s="460"/>
      <c r="G60" s="460"/>
      <c r="H60" s="460"/>
      <c r="I60" s="460"/>
      <c r="J60" s="461"/>
      <c r="K60" s="461"/>
      <c r="L60" s="461"/>
      <c r="M60" s="461"/>
      <c r="N60" s="462"/>
      <c r="O60" s="462"/>
      <c r="P60" s="462"/>
      <c r="Q60" s="462"/>
      <c r="R60" s="462"/>
    </row>
    <row r="61" spans="1:18" ht="12.75" customHeight="1">
      <c r="A61" s="458" t="s">
        <v>242</v>
      </c>
      <c r="B61" s="459"/>
      <c r="C61" s="41" t="s">
        <v>243</v>
      </c>
      <c r="D61" s="460"/>
      <c r="E61" s="460"/>
      <c r="F61" s="460"/>
      <c r="G61" s="460"/>
      <c r="H61" s="460"/>
      <c r="I61" s="460"/>
      <c r="J61" s="461"/>
      <c r="K61" s="461"/>
      <c r="L61" s="461"/>
      <c r="M61" s="461"/>
      <c r="N61" s="462"/>
      <c r="O61" s="462"/>
      <c r="P61" s="462"/>
      <c r="Q61" s="462"/>
      <c r="R61" s="462"/>
    </row>
    <row r="62" spans="1:18" s="12" customFormat="1" ht="27" customHeight="1">
      <c r="A62" s="465" t="s">
        <v>291</v>
      </c>
      <c r="B62" s="466"/>
      <c r="C62" s="40">
        <v>13</v>
      </c>
      <c r="D62" s="467"/>
      <c r="E62" s="467"/>
      <c r="F62" s="467"/>
      <c r="G62" s="467"/>
      <c r="H62" s="467"/>
      <c r="I62" s="467"/>
      <c r="J62" s="468"/>
      <c r="K62" s="468"/>
      <c r="L62" s="468"/>
      <c r="M62" s="468"/>
      <c r="N62" s="469"/>
      <c r="O62" s="469"/>
      <c r="P62" s="469"/>
      <c r="Q62" s="469"/>
      <c r="R62" s="469"/>
    </row>
    <row r="63" spans="1:18" ht="12.75">
      <c r="A63" s="477" t="s">
        <v>244</v>
      </c>
      <c r="B63" s="478"/>
      <c r="C63" s="43" t="s">
        <v>245</v>
      </c>
      <c r="D63" s="479"/>
      <c r="E63" s="479"/>
      <c r="F63" s="479"/>
      <c r="G63" s="479"/>
      <c r="H63" s="479"/>
      <c r="I63" s="479"/>
      <c r="J63" s="480"/>
      <c r="K63" s="480"/>
      <c r="L63" s="480"/>
      <c r="M63" s="480"/>
      <c r="N63" s="481"/>
      <c r="O63" s="481"/>
      <c r="P63" s="481"/>
      <c r="Q63" s="481"/>
      <c r="R63" s="481"/>
    </row>
    <row r="64" spans="1:18" ht="27" customHeight="1">
      <c r="A64" s="477" t="s">
        <v>284</v>
      </c>
      <c r="B64" s="478"/>
      <c r="C64" s="44" t="s">
        <v>246</v>
      </c>
      <c r="D64" s="482"/>
      <c r="E64" s="482"/>
      <c r="F64" s="482"/>
      <c r="G64" s="482"/>
      <c r="H64" s="482"/>
      <c r="I64" s="482"/>
      <c r="J64" s="483"/>
      <c r="K64" s="483"/>
      <c r="L64" s="483"/>
      <c r="M64" s="483"/>
      <c r="N64" s="484"/>
      <c r="O64" s="484"/>
      <c r="P64" s="484"/>
      <c r="Q64" s="484"/>
      <c r="R64" s="484"/>
    </row>
    <row r="65" spans="1:18" s="12" customFormat="1" ht="25.5" customHeight="1">
      <c r="A65" s="485" t="s">
        <v>272</v>
      </c>
      <c r="B65" s="486"/>
      <c r="C65" s="40">
        <v>14</v>
      </c>
      <c r="D65" s="487"/>
      <c r="E65" s="487"/>
      <c r="F65" s="487"/>
      <c r="G65" s="487"/>
      <c r="H65" s="487"/>
      <c r="I65" s="487"/>
      <c r="J65" s="488"/>
      <c r="K65" s="488"/>
      <c r="L65" s="488"/>
      <c r="M65" s="488"/>
      <c r="N65" s="489"/>
      <c r="O65" s="489"/>
      <c r="P65" s="489"/>
      <c r="Q65" s="489"/>
      <c r="R65" s="489"/>
    </row>
    <row r="66" spans="1:18" ht="24.75" customHeight="1">
      <c r="A66" s="490" t="s">
        <v>247</v>
      </c>
      <c r="B66" s="491"/>
      <c r="C66" s="41" t="s">
        <v>248</v>
      </c>
      <c r="D66" s="492"/>
      <c r="E66" s="492"/>
      <c r="F66" s="492"/>
      <c r="G66" s="492"/>
      <c r="H66" s="492"/>
      <c r="I66" s="492"/>
      <c r="J66" s="493"/>
      <c r="K66" s="493"/>
      <c r="L66" s="493"/>
      <c r="M66" s="493"/>
      <c r="N66" s="494"/>
      <c r="O66" s="494"/>
      <c r="P66" s="494"/>
      <c r="Q66" s="494"/>
      <c r="R66" s="494"/>
    </row>
    <row r="67" spans="1:18" ht="24.75" customHeight="1">
      <c r="A67" s="490" t="s">
        <v>285</v>
      </c>
      <c r="B67" s="491"/>
      <c r="C67" s="41" t="s">
        <v>249</v>
      </c>
      <c r="D67" s="492"/>
      <c r="E67" s="492"/>
      <c r="F67" s="492"/>
      <c r="G67" s="492"/>
      <c r="H67" s="492"/>
      <c r="I67" s="492"/>
      <c r="J67" s="493"/>
      <c r="K67" s="493"/>
      <c r="L67" s="493"/>
      <c r="M67" s="493"/>
      <c r="N67" s="494"/>
      <c r="O67" s="494"/>
      <c r="P67" s="494"/>
      <c r="Q67" s="494"/>
      <c r="R67" s="494"/>
    </row>
    <row r="68" spans="1:18" ht="12.75">
      <c r="A68" s="490" t="s">
        <v>250</v>
      </c>
      <c r="B68" s="491"/>
      <c r="C68" s="41">
        <v>15</v>
      </c>
      <c r="D68" s="492"/>
      <c r="E68" s="492"/>
      <c r="F68" s="492"/>
      <c r="G68" s="492"/>
      <c r="H68" s="492"/>
      <c r="I68" s="492"/>
      <c r="J68" s="493"/>
      <c r="K68" s="493"/>
      <c r="L68" s="493"/>
      <c r="M68" s="493"/>
      <c r="N68" s="494"/>
      <c r="O68" s="494"/>
      <c r="P68" s="494"/>
      <c r="Q68" s="494"/>
      <c r="R68" s="494"/>
    </row>
    <row r="69" spans="1:18" ht="12.75" customHeight="1">
      <c r="A69" s="490" t="s">
        <v>251</v>
      </c>
      <c r="B69" s="491"/>
      <c r="C69" s="41">
        <v>16</v>
      </c>
      <c r="D69" s="492"/>
      <c r="E69" s="492"/>
      <c r="F69" s="492"/>
      <c r="G69" s="492"/>
      <c r="H69" s="492"/>
      <c r="I69" s="492"/>
      <c r="J69" s="493"/>
      <c r="K69" s="493"/>
      <c r="L69" s="493"/>
      <c r="M69" s="493"/>
      <c r="N69" s="494"/>
      <c r="O69" s="494"/>
      <c r="P69" s="494"/>
      <c r="Q69" s="494"/>
      <c r="R69" s="494"/>
    </row>
    <row r="70" spans="1:18" ht="12.75">
      <c r="A70" s="490" t="s">
        <v>252</v>
      </c>
      <c r="B70" s="491"/>
      <c r="C70" s="41">
        <v>17</v>
      </c>
      <c r="D70" s="492"/>
      <c r="E70" s="492"/>
      <c r="F70" s="492"/>
      <c r="G70" s="492"/>
      <c r="H70" s="492"/>
      <c r="I70" s="492"/>
      <c r="J70" s="493"/>
      <c r="K70" s="493"/>
      <c r="L70" s="493"/>
      <c r="M70" s="493"/>
      <c r="N70" s="494"/>
      <c r="O70" s="494"/>
      <c r="P70" s="494"/>
      <c r="Q70" s="494"/>
      <c r="R70" s="494"/>
    </row>
    <row r="71" spans="1:18" ht="12.75">
      <c r="A71" s="490" t="s">
        <v>253</v>
      </c>
      <c r="B71" s="491"/>
      <c r="C71" s="41">
        <v>31</v>
      </c>
      <c r="D71" s="492"/>
      <c r="E71" s="492"/>
      <c r="F71" s="492"/>
      <c r="G71" s="492"/>
      <c r="H71" s="492"/>
      <c r="I71" s="492"/>
      <c r="J71" s="493"/>
      <c r="K71" s="493"/>
      <c r="L71" s="493"/>
      <c r="M71" s="493"/>
      <c r="N71" s="494"/>
      <c r="O71" s="494"/>
      <c r="P71" s="494"/>
      <c r="Q71" s="494"/>
      <c r="R71" s="494"/>
    </row>
    <row r="72" spans="1:18" ht="12.75">
      <c r="A72" s="490" t="s">
        <v>254</v>
      </c>
      <c r="B72" s="491"/>
      <c r="C72" s="41" t="s">
        <v>96</v>
      </c>
      <c r="D72" s="492"/>
      <c r="E72" s="492"/>
      <c r="F72" s="492"/>
      <c r="G72" s="492"/>
      <c r="H72" s="492"/>
      <c r="I72" s="492"/>
      <c r="J72" s="493"/>
      <c r="K72" s="493"/>
      <c r="L72" s="493"/>
      <c r="M72" s="493"/>
      <c r="N72" s="494"/>
      <c r="O72" s="494"/>
      <c r="P72" s="494"/>
      <c r="Q72" s="494"/>
      <c r="R72" s="494"/>
    </row>
    <row r="73" spans="1:18" ht="12.75">
      <c r="A73" s="490" t="s">
        <v>255</v>
      </c>
      <c r="B73" s="491"/>
      <c r="C73" s="41" t="s">
        <v>116</v>
      </c>
      <c r="D73" s="492"/>
      <c r="E73" s="492"/>
      <c r="F73" s="492"/>
      <c r="G73" s="492"/>
      <c r="H73" s="492"/>
      <c r="I73" s="492"/>
      <c r="J73" s="493"/>
      <c r="K73" s="493"/>
      <c r="L73" s="493"/>
      <c r="M73" s="493"/>
      <c r="N73" s="494"/>
      <c r="O73" s="494"/>
      <c r="P73" s="494"/>
      <c r="Q73" s="494"/>
      <c r="R73" s="494"/>
    </row>
    <row r="74" spans="1:18" ht="25.5" customHeight="1">
      <c r="A74" s="490" t="s">
        <v>256</v>
      </c>
      <c r="B74" s="491"/>
      <c r="C74" s="41"/>
      <c r="D74" s="460"/>
      <c r="E74" s="460"/>
      <c r="F74" s="460"/>
      <c r="G74" s="460"/>
      <c r="H74" s="460"/>
      <c r="I74" s="460"/>
      <c r="J74" s="461"/>
      <c r="K74" s="461"/>
      <c r="L74" s="461"/>
      <c r="M74" s="461"/>
      <c r="N74" s="462"/>
      <c r="O74" s="462"/>
      <c r="P74" s="462"/>
      <c r="Q74" s="462"/>
      <c r="R74" s="462"/>
    </row>
    <row r="75" spans="1:18" s="14" customFormat="1" ht="9.75">
      <c r="A75" s="496"/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</row>
    <row r="76" spans="1:18" s="14" customFormat="1" ht="9.75">
      <c r="A76" s="495"/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</row>
    <row r="77" spans="1:18" s="14" customFormat="1" ht="9.75">
      <c r="A77" s="495"/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</row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</sheetData>
  <sheetProtection/>
  <mergeCells count="269">
    <mergeCell ref="A76:R76"/>
    <mergeCell ref="A77:R77"/>
    <mergeCell ref="A74:B74"/>
    <mergeCell ref="D74:F74"/>
    <mergeCell ref="G74:I74"/>
    <mergeCell ref="J74:M74"/>
    <mergeCell ref="N74:R74"/>
    <mergeCell ref="A75:R75"/>
    <mergeCell ref="A72:B72"/>
    <mergeCell ref="D72:F72"/>
    <mergeCell ref="G72:I72"/>
    <mergeCell ref="J72:M72"/>
    <mergeCell ref="N72:R72"/>
    <mergeCell ref="A73:B73"/>
    <mergeCell ref="D73:F73"/>
    <mergeCell ref="G73:I73"/>
    <mergeCell ref="J73:M73"/>
    <mergeCell ref="N73:R73"/>
    <mergeCell ref="A70:B70"/>
    <mergeCell ref="D70:F70"/>
    <mergeCell ref="G70:I70"/>
    <mergeCell ref="J70:M70"/>
    <mergeCell ref="N70:R70"/>
    <mergeCell ref="A71:B71"/>
    <mergeCell ref="D71:F71"/>
    <mergeCell ref="G71:I71"/>
    <mergeCell ref="J71:M71"/>
    <mergeCell ref="N71:R71"/>
    <mergeCell ref="A68:B68"/>
    <mergeCell ref="D68:F68"/>
    <mergeCell ref="G68:I68"/>
    <mergeCell ref="J68:M68"/>
    <mergeCell ref="N68:R68"/>
    <mergeCell ref="A69:B69"/>
    <mergeCell ref="D69:F69"/>
    <mergeCell ref="G69:I69"/>
    <mergeCell ref="J69:M69"/>
    <mergeCell ref="N69:R69"/>
    <mergeCell ref="A66:B66"/>
    <mergeCell ref="D66:F66"/>
    <mergeCell ref="G66:I66"/>
    <mergeCell ref="J66:M66"/>
    <mergeCell ref="N66:R66"/>
    <mergeCell ref="A67:B67"/>
    <mergeCell ref="D67:F67"/>
    <mergeCell ref="G67:I67"/>
    <mergeCell ref="J67:M67"/>
    <mergeCell ref="N67:R67"/>
    <mergeCell ref="A64:B64"/>
    <mergeCell ref="D64:F64"/>
    <mergeCell ref="G64:I64"/>
    <mergeCell ref="J64:M64"/>
    <mergeCell ref="N64:R64"/>
    <mergeCell ref="A65:B65"/>
    <mergeCell ref="D65:F65"/>
    <mergeCell ref="G65:I65"/>
    <mergeCell ref="J65:M65"/>
    <mergeCell ref="N65:R65"/>
    <mergeCell ref="A62:B62"/>
    <mergeCell ref="D62:F62"/>
    <mergeCell ref="G62:I62"/>
    <mergeCell ref="J62:M62"/>
    <mergeCell ref="N62:R62"/>
    <mergeCell ref="A63:B63"/>
    <mergeCell ref="D63:F63"/>
    <mergeCell ref="G63:I63"/>
    <mergeCell ref="J63:M63"/>
    <mergeCell ref="N63:R63"/>
    <mergeCell ref="A60:B60"/>
    <mergeCell ref="D60:F60"/>
    <mergeCell ref="G60:I60"/>
    <mergeCell ref="J60:M60"/>
    <mergeCell ref="N60:R60"/>
    <mergeCell ref="A61:B61"/>
    <mergeCell ref="D61:F61"/>
    <mergeCell ref="G61:I61"/>
    <mergeCell ref="J61:M61"/>
    <mergeCell ref="N61:R61"/>
    <mergeCell ref="A58:B58"/>
    <mergeCell ref="D58:F58"/>
    <mergeCell ref="G58:I58"/>
    <mergeCell ref="J58:M58"/>
    <mergeCell ref="N58:R58"/>
    <mergeCell ref="A59:B59"/>
    <mergeCell ref="D59:F59"/>
    <mergeCell ref="G59:I59"/>
    <mergeCell ref="J59:M59"/>
    <mergeCell ref="N59:R59"/>
    <mergeCell ref="A56:B56"/>
    <mergeCell ref="D56:F56"/>
    <mergeCell ref="G56:I56"/>
    <mergeCell ref="J56:M56"/>
    <mergeCell ref="N56:R56"/>
    <mergeCell ref="A57:B57"/>
    <mergeCell ref="D57:F57"/>
    <mergeCell ref="G57:I57"/>
    <mergeCell ref="J57:M57"/>
    <mergeCell ref="N57:R57"/>
    <mergeCell ref="A54:B54"/>
    <mergeCell ref="D54:F54"/>
    <mergeCell ref="G54:I54"/>
    <mergeCell ref="J54:M54"/>
    <mergeCell ref="N54:R54"/>
    <mergeCell ref="A55:B55"/>
    <mergeCell ref="D55:F55"/>
    <mergeCell ref="G55:I55"/>
    <mergeCell ref="J55:M55"/>
    <mergeCell ref="N55:R55"/>
    <mergeCell ref="A52:B52"/>
    <mergeCell ref="D52:F52"/>
    <mergeCell ref="G52:I52"/>
    <mergeCell ref="J52:M52"/>
    <mergeCell ref="N52:R52"/>
    <mergeCell ref="A53:B53"/>
    <mergeCell ref="D53:F53"/>
    <mergeCell ref="G53:I53"/>
    <mergeCell ref="J53:M53"/>
    <mergeCell ref="N53:R53"/>
    <mergeCell ref="A50:B50"/>
    <mergeCell ref="D50:F50"/>
    <mergeCell ref="G50:I50"/>
    <mergeCell ref="J50:M50"/>
    <mergeCell ref="N50:R50"/>
    <mergeCell ref="A51:B51"/>
    <mergeCell ref="D51:F51"/>
    <mergeCell ref="G51:I51"/>
    <mergeCell ref="J51:M51"/>
    <mergeCell ref="N51:R51"/>
    <mergeCell ref="A48:B48"/>
    <mergeCell ref="D48:F48"/>
    <mergeCell ref="G48:I48"/>
    <mergeCell ref="J48:M48"/>
    <mergeCell ref="N48:R48"/>
    <mergeCell ref="A49:B49"/>
    <mergeCell ref="D49:F49"/>
    <mergeCell ref="G49:I49"/>
    <mergeCell ref="J49:M49"/>
    <mergeCell ref="N49:R49"/>
    <mergeCell ref="A46:B46"/>
    <mergeCell ref="D46:F46"/>
    <mergeCell ref="G46:I46"/>
    <mergeCell ref="J46:M46"/>
    <mergeCell ref="N46:R46"/>
    <mergeCell ref="A47:B47"/>
    <mergeCell ref="D47:F47"/>
    <mergeCell ref="G47:I47"/>
    <mergeCell ref="J47:M47"/>
    <mergeCell ref="N47:R47"/>
    <mergeCell ref="A44:B44"/>
    <mergeCell ref="D44:F44"/>
    <mergeCell ref="G44:I44"/>
    <mergeCell ref="J44:M44"/>
    <mergeCell ref="N44:R44"/>
    <mergeCell ref="A45:B45"/>
    <mergeCell ref="D45:F45"/>
    <mergeCell ref="G45:I45"/>
    <mergeCell ref="J45:M45"/>
    <mergeCell ref="N45:R45"/>
    <mergeCell ref="A42:B42"/>
    <mergeCell ref="D42:F42"/>
    <mergeCell ref="G42:I42"/>
    <mergeCell ref="J42:M42"/>
    <mergeCell ref="N42:R42"/>
    <mergeCell ref="A43:B43"/>
    <mergeCell ref="D43:F43"/>
    <mergeCell ref="G43:I43"/>
    <mergeCell ref="J43:M43"/>
    <mergeCell ref="N43:R43"/>
    <mergeCell ref="A40:B40"/>
    <mergeCell ref="D40:F40"/>
    <mergeCell ref="G40:I40"/>
    <mergeCell ref="J40:M40"/>
    <mergeCell ref="N40:R40"/>
    <mergeCell ref="A41:B41"/>
    <mergeCell ref="D41:F41"/>
    <mergeCell ref="G41:I41"/>
    <mergeCell ref="J41:M41"/>
    <mergeCell ref="N41:R41"/>
    <mergeCell ref="A38:B38"/>
    <mergeCell ref="D38:F38"/>
    <mergeCell ref="G38:I38"/>
    <mergeCell ref="J38:M38"/>
    <mergeCell ref="N38:R38"/>
    <mergeCell ref="A39:B39"/>
    <mergeCell ref="D39:F39"/>
    <mergeCell ref="G39:I39"/>
    <mergeCell ref="J39:M39"/>
    <mergeCell ref="N39:R39"/>
    <mergeCell ref="A34:B34"/>
    <mergeCell ref="C34:K34"/>
    <mergeCell ref="L34:R34"/>
    <mergeCell ref="A35:R35"/>
    <mergeCell ref="A36:R36"/>
    <mergeCell ref="A37:B37"/>
    <mergeCell ref="D37:F37"/>
    <mergeCell ref="G37:I37"/>
    <mergeCell ref="J37:M37"/>
    <mergeCell ref="N37:R37"/>
    <mergeCell ref="A32:B32"/>
    <mergeCell ref="C32:K32"/>
    <mergeCell ref="L32:R32"/>
    <mergeCell ref="A33:B33"/>
    <mergeCell ref="C33:K33"/>
    <mergeCell ref="L33:R33"/>
    <mergeCell ref="A28:R28"/>
    <mergeCell ref="A29:R29"/>
    <mergeCell ref="A30:B30"/>
    <mergeCell ref="C30:K30"/>
    <mergeCell ref="L30:R30"/>
    <mergeCell ref="A31:B31"/>
    <mergeCell ref="C31:K31"/>
    <mergeCell ref="L31:R31"/>
    <mergeCell ref="B27:D27"/>
    <mergeCell ref="E27:G27"/>
    <mergeCell ref="H27:K27"/>
    <mergeCell ref="L27:N27"/>
    <mergeCell ref="O27:P27"/>
    <mergeCell ref="Q27:R27"/>
    <mergeCell ref="B26:D26"/>
    <mergeCell ref="E26:G26"/>
    <mergeCell ref="H26:K26"/>
    <mergeCell ref="L26:N26"/>
    <mergeCell ref="O26:P26"/>
    <mergeCell ref="Q26:R26"/>
    <mergeCell ref="A23:R23"/>
    <mergeCell ref="A24:R24"/>
    <mergeCell ref="B25:D25"/>
    <mergeCell ref="E25:G25"/>
    <mergeCell ref="H25:K25"/>
    <mergeCell ref="L25:N25"/>
    <mergeCell ref="O25:P25"/>
    <mergeCell ref="Q25:R25"/>
    <mergeCell ref="A21:E21"/>
    <mergeCell ref="F21:H21"/>
    <mergeCell ref="I21:L21"/>
    <mergeCell ref="M21:O21"/>
    <mergeCell ref="P21:R21"/>
    <mergeCell ref="A22:E22"/>
    <mergeCell ref="F22:H22"/>
    <mergeCell ref="I22:L22"/>
    <mergeCell ref="M22:O22"/>
    <mergeCell ref="P22:R22"/>
    <mergeCell ref="A17:R17"/>
    <mergeCell ref="A18:R18"/>
    <mergeCell ref="A19:E20"/>
    <mergeCell ref="F19:L19"/>
    <mergeCell ref="M19:O20"/>
    <mergeCell ref="P19:R20"/>
    <mergeCell ref="F20:H20"/>
    <mergeCell ref="I20:L20"/>
    <mergeCell ref="A11:R11"/>
    <mergeCell ref="A12:R12"/>
    <mergeCell ref="A13:R13"/>
    <mergeCell ref="A14:J15"/>
    <mergeCell ref="K14:R15"/>
    <mergeCell ref="A16:J16"/>
    <mergeCell ref="K16:R16"/>
    <mergeCell ref="A7:R7"/>
    <mergeCell ref="A8:R8"/>
    <mergeCell ref="A9:F9"/>
    <mergeCell ref="G9:R9"/>
    <mergeCell ref="A10:D10"/>
    <mergeCell ref="E10:R10"/>
    <mergeCell ref="A1:O1"/>
    <mergeCell ref="A2:R2"/>
    <mergeCell ref="A3:P3"/>
    <mergeCell ref="A4:R4"/>
    <mergeCell ref="A5:R5"/>
    <mergeCell ref="A6:R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zoomScaleNormal="75" zoomScalePageLayoutView="0" workbookViewId="0" topLeftCell="A1">
      <selection activeCell="S17" sqref="S17"/>
    </sheetView>
  </sheetViews>
  <sheetFormatPr defaultColWidth="9.00390625" defaultRowHeight="12.75"/>
  <cols>
    <col min="1" max="1" width="4.625" style="0" customWidth="1"/>
    <col min="2" max="2" width="22.375" style="0" customWidth="1"/>
    <col min="3" max="4" width="10.75390625" style="0" customWidth="1"/>
    <col min="5" max="7" width="11.75390625" style="0" customWidth="1"/>
    <col min="8" max="8" width="12.75390625" style="0" customWidth="1"/>
    <col min="9" max="9" width="11.75390625" style="0" customWidth="1"/>
    <col min="10" max="10" width="12.875" style="0" customWidth="1"/>
    <col min="11" max="11" width="10.75390625" style="0" customWidth="1"/>
    <col min="12" max="12" width="13.25390625" style="0" customWidth="1"/>
    <col min="13" max="14" width="11.75390625" style="0" customWidth="1"/>
  </cols>
  <sheetData>
    <row r="1" spans="1:14" ht="15">
      <c r="A1" s="530">
        <v>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ht="15">
      <c r="A2" s="79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9.5" customHeight="1" thickBot="1">
      <c r="A4" s="557" t="s">
        <v>353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9"/>
    </row>
    <row r="5" spans="1:14" ht="15" customHeight="1">
      <c r="A5" s="533" t="s">
        <v>257</v>
      </c>
      <c r="B5" s="535" t="s">
        <v>258</v>
      </c>
      <c r="C5" s="536"/>
      <c r="D5" s="539" t="s">
        <v>259</v>
      </c>
      <c r="E5" s="551" t="s">
        <v>260</v>
      </c>
      <c r="F5" s="552"/>
      <c r="G5" s="552"/>
      <c r="H5" s="553"/>
      <c r="I5" s="539" t="s">
        <v>321</v>
      </c>
      <c r="J5" s="548" t="s">
        <v>322</v>
      </c>
      <c r="K5" s="549"/>
      <c r="L5" s="549"/>
      <c r="M5" s="549"/>
      <c r="N5" s="550"/>
    </row>
    <row r="6" spans="1:14" ht="43.5" customHeight="1" thickBot="1">
      <c r="A6" s="534"/>
      <c r="B6" s="537"/>
      <c r="C6" s="538"/>
      <c r="D6" s="509"/>
      <c r="E6" s="554"/>
      <c r="F6" s="555"/>
      <c r="G6" s="555"/>
      <c r="H6" s="556"/>
      <c r="I6" s="509"/>
      <c r="J6" s="81" t="s">
        <v>323</v>
      </c>
      <c r="K6" s="81" t="s">
        <v>324</v>
      </c>
      <c r="L6" s="81" t="s">
        <v>8</v>
      </c>
      <c r="M6" s="81" t="s">
        <v>325</v>
      </c>
      <c r="N6" s="82" t="s">
        <v>252</v>
      </c>
    </row>
    <row r="7" spans="1:14" ht="12" customHeight="1" thickBot="1">
      <c r="A7" s="83">
        <v>1</v>
      </c>
      <c r="B7" s="531">
        <v>2</v>
      </c>
      <c r="C7" s="532"/>
      <c r="D7" s="84">
        <v>3</v>
      </c>
      <c r="E7" s="543">
        <v>4</v>
      </c>
      <c r="F7" s="544"/>
      <c r="G7" s="544"/>
      <c r="H7" s="545"/>
      <c r="I7" s="84">
        <v>5</v>
      </c>
      <c r="J7" s="84">
        <v>6</v>
      </c>
      <c r="K7" s="84">
        <v>7</v>
      </c>
      <c r="L7" s="84">
        <v>8</v>
      </c>
      <c r="M7" s="84">
        <v>9</v>
      </c>
      <c r="N7" s="85">
        <v>10</v>
      </c>
    </row>
    <row r="8" spans="1:14" ht="13.5" thickTop="1">
      <c r="A8" s="86" t="s">
        <v>326</v>
      </c>
      <c r="B8" s="517"/>
      <c r="C8" s="518"/>
      <c r="D8" s="87"/>
      <c r="E8" s="540"/>
      <c r="F8" s="541"/>
      <c r="G8" s="541"/>
      <c r="H8" s="542"/>
      <c r="I8" s="88">
        <f>SUM(J8:N8)</f>
        <v>0</v>
      </c>
      <c r="J8" s="89"/>
      <c r="K8" s="89"/>
      <c r="L8" s="89"/>
      <c r="M8" s="89"/>
      <c r="N8" s="90"/>
    </row>
    <row r="9" spans="1:14" ht="12.75">
      <c r="A9" s="91" t="s">
        <v>327</v>
      </c>
      <c r="B9" s="546"/>
      <c r="C9" s="547"/>
      <c r="D9" s="41"/>
      <c r="E9" s="519"/>
      <c r="F9" s="520"/>
      <c r="G9" s="520"/>
      <c r="H9" s="521"/>
      <c r="I9" s="88">
        <f>SUM(J9:N9)</f>
        <v>0</v>
      </c>
      <c r="J9" s="92"/>
      <c r="K9" s="92"/>
      <c r="L9" s="92"/>
      <c r="M9" s="92"/>
      <c r="N9" s="93"/>
    </row>
    <row r="10" spans="1:14" ht="12.75">
      <c r="A10" s="91" t="s">
        <v>328</v>
      </c>
      <c r="B10" s="546"/>
      <c r="C10" s="547"/>
      <c r="D10" s="41"/>
      <c r="E10" s="519"/>
      <c r="F10" s="520"/>
      <c r="G10" s="520"/>
      <c r="H10" s="521"/>
      <c r="I10" s="88">
        <f>SUM(J10:N10)</f>
        <v>0</v>
      </c>
      <c r="J10" s="92"/>
      <c r="K10" s="92"/>
      <c r="L10" s="92"/>
      <c r="M10" s="92"/>
      <c r="N10" s="93"/>
    </row>
    <row r="11" spans="1:14" ht="13.5" thickBot="1">
      <c r="A11" s="94"/>
      <c r="B11" s="522"/>
      <c r="C11" s="523"/>
      <c r="D11" s="95"/>
      <c r="E11" s="562"/>
      <c r="F11" s="563"/>
      <c r="G11" s="563"/>
      <c r="H11" s="564"/>
      <c r="I11" s="96"/>
      <c r="J11" s="97"/>
      <c r="K11" s="97"/>
      <c r="L11" s="97"/>
      <c r="M11" s="97"/>
      <c r="N11" s="98"/>
    </row>
    <row r="12" spans="1:14" ht="5.25" customHeight="1" thickTop="1">
      <c r="A12" s="565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7"/>
    </row>
    <row r="13" spans="1:14" ht="16.5" customHeight="1" thickBot="1">
      <c r="A13" s="524" t="s">
        <v>316</v>
      </c>
      <c r="B13" s="525"/>
      <c r="C13" s="525"/>
      <c r="D13" s="525"/>
      <c r="E13" s="525"/>
      <c r="F13" s="525"/>
      <c r="G13" s="525"/>
      <c r="H13" s="526"/>
      <c r="I13" s="99">
        <f>SUM(J13:N13)</f>
        <v>0</v>
      </c>
      <c r="J13" s="100">
        <f>SUM(J8:J10)</f>
        <v>0</v>
      </c>
      <c r="K13" s="100">
        <f>SUM(K8:K10)</f>
        <v>0</v>
      </c>
      <c r="L13" s="100">
        <f>SUM(L8:L10)</f>
        <v>0</v>
      </c>
      <c r="M13" s="100">
        <f>SUM(M8:M10)</f>
        <v>0</v>
      </c>
      <c r="N13" s="101">
        <f>SUM(N8:N10)</f>
        <v>0</v>
      </c>
    </row>
    <row r="14" spans="1:14" ht="16.5" customHeight="1">
      <c r="A14" s="142"/>
      <c r="B14" s="142"/>
      <c r="C14" s="142"/>
      <c r="D14" s="142"/>
      <c r="E14" s="142"/>
      <c r="F14" s="142"/>
      <c r="G14" s="142"/>
      <c r="H14" s="142"/>
      <c r="I14" s="143"/>
      <c r="J14" s="144"/>
      <c r="K14" s="144"/>
      <c r="L14" s="144"/>
      <c r="M14" s="144"/>
      <c r="N14" s="144"/>
    </row>
    <row r="15" spans="1:14" ht="16.5" customHeight="1">
      <c r="A15" s="142"/>
      <c r="B15" s="142"/>
      <c r="C15" s="142"/>
      <c r="D15" s="142"/>
      <c r="E15" s="142"/>
      <c r="F15" s="142"/>
      <c r="G15" s="142"/>
      <c r="H15" s="142"/>
      <c r="I15" s="143"/>
      <c r="J15" s="144"/>
      <c r="K15" s="144"/>
      <c r="L15" s="144"/>
      <c r="M15" s="144"/>
      <c r="N15" s="144"/>
    </row>
    <row r="16" spans="1:14" ht="15">
      <c r="A16" s="102"/>
      <c r="B16" s="102"/>
      <c r="C16" s="102"/>
      <c r="D16" s="102"/>
      <c r="E16" s="102"/>
      <c r="F16" s="102"/>
      <c r="G16" s="102"/>
      <c r="H16" s="79"/>
      <c r="I16" s="79"/>
      <c r="J16" s="79"/>
      <c r="K16" s="79"/>
      <c r="L16" s="79"/>
      <c r="M16" s="79"/>
      <c r="N16" s="79"/>
    </row>
    <row r="17" spans="1:14" ht="18.75" customHeight="1">
      <c r="A17" s="497" t="s">
        <v>261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9"/>
    </row>
    <row r="18" spans="1:14" ht="15">
      <c r="A18" s="102"/>
      <c r="B18" s="102"/>
      <c r="C18" s="102"/>
      <c r="D18" s="102"/>
      <c r="E18" s="102"/>
      <c r="F18" s="102"/>
      <c r="G18" s="102"/>
      <c r="H18" s="79"/>
      <c r="I18" s="79"/>
      <c r="J18" s="79"/>
      <c r="K18" s="79"/>
      <c r="L18" s="79"/>
      <c r="M18" s="79"/>
      <c r="N18" s="79"/>
    </row>
    <row r="19" spans="1:14" ht="15">
      <c r="A19" s="102"/>
      <c r="B19" s="102"/>
      <c r="C19" s="102"/>
      <c r="D19" s="102"/>
      <c r="E19" s="102"/>
      <c r="F19" s="102"/>
      <c r="G19" s="102"/>
      <c r="H19" s="79"/>
      <c r="I19" s="79"/>
      <c r="J19" s="79"/>
      <c r="K19" s="79"/>
      <c r="L19" s="79"/>
      <c r="M19" s="79"/>
      <c r="N19" s="79"/>
    </row>
    <row r="20" spans="1:14" s="103" customFormat="1" ht="17.25" customHeight="1" thickBo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s="103" customFormat="1" ht="19.5" customHeight="1">
      <c r="A21" s="527" t="s">
        <v>352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</row>
    <row r="22" spans="1:14" s="103" customFormat="1" ht="37.5" customHeight="1">
      <c r="A22" s="145" t="s">
        <v>257</v>
      </c>
      <c r="B22" s="423" t="s">
        <v>286</v>
      </c>
      <c r="C22" s="423"/>
      <c r="D22" s="423"/>
      <c r="E22" s="423"/>
      <c r="F22" s="423"/>
      <c r="G22" s="423" t="s">
        <v>348</v>
      </c>
      <c r="H22" s="423"/>
      <c r="I22" s="423" t="s">
        <v>9</v>
      </c>
      <c r="J22" s="423"/>
      <c r="K22" s="423" t="s">
        <v>349</v>
      </c>
      <c r="L22" s="423"/>
      <c r="M22" s="423" t="s">
        <v>350</v>
      </c>
      <c r="N22" s="510"/>
    </row>
    <row r="23" spans="1:14" s="103" customFormat="1" ht="17.25" customHeight="1">
      <c r="A23" s="146"/>
      <c r="B23" s="515"/>
      <c r="C23" s="515"/>
      <c r="D23" s="515"/>
      <c r="E23" s="515"/>
      <c r="F23" s="515"/>
      <c r="G23" s="513"/>
      <c r="H23" s="513"/>
      <c r="I23" s="513"/>
      <c r="J23" s="513"/>
      <c r="K23" s="513"/>
      <c r="L23" s="513"/>
      <c r="M23" s="513"/>
      <c r="N23" s="514"/>
    </row>
    <row r="24" spans="1:14" s="103" customFormat="1" ht="17.25" customHeight="1">
      <c r="A24" s="146"/>
      <c r="B24" s="515"/>
      <c r="C24" s="515"/>
      <c r="D24" s="515"/>
      <c r="E24" s="515"/>
      <c r="F24" s="515"/>
      <c r="G24" s="513"/>
      <c r="H24" s="513"/>
      <c r="I24" s="513"/>
      <c r="J24" s="513"/>
      <c r="K24" s="513"/>
      <c r="L24" s="513"/>
      <c r="M24" s="513"/>
      <c r="N24" s="514"/>
    </row>
    <row r="25" spans="1:14" s="103" customFormat="1" ht="17.25" customHeight="1">
      <c r="A25" s="146"/>
      <c r="B25" s="515"/>
      <c r="C25" s="515"/>
      <c r="D25" s="515"/>
      <c r="E25" s="515"/>
      <c r="F25" s="515"/>
      <c r="G25" s="513"/>
      <c r="H25" s="513"/>
      <c r="I25" s="513"/>
      <c r="J25" s="513"/>
      <c r="K25" s="513"/>
      <c r="L25" s="513"/>
      <c r="M25" s="513"/>
      <c r="N25" s="514"/>
    </row>
    <row r="26" spans="1:14" s="103" customFormat="1" ht="17.25" customHeight="1" thickBot="1">
      <c r="A26" s="147"/>
      <c r="B26" s="516"/>
      <c r="C26" s="516"/>
      <c r="D26" s="516"/>
      <c r="E26" s="516"/>
      <c r="F26" s="516"/>
      <c r="G26" s="511"/>
      <c r="H26" s="511"/>
      <c r="I26" s="511"/>
      <c r="J26" s="511"/>
      <c r="K26" s="511"/>
      <c r="L26" s="511"/>
      <c r="M26" s="511"/>
      <c r="N26" s="512"/>
    </row>
    <row r="27" spans="1:14" s="103" customFormat="1" ht="19.5" customHeight="1" thickBot="1" thickTop="1">
      <c r="A27" s="506" t="s">
        <v>350</v>
      </c>
      <c r="B27" s="507"/>
      <c r="C27" s="507"/>
      <c r="D27" s="507"/>
      <c r="E27" s="507"/>
      <c r="F27" s="507"/>
      <c r="G27" s="500">
        <f>SUM(G23:H26)</f>
        <v>0</v>
      </c>
      <c r="H27" s="500"/>
      <c r="I27" s="500">
        <f>SUM(I23:J26)</f>
        <v>0</v>
      </c>
      <c r="J27" s="500"/>
      <c r="K27" s="500">
        <f>SUM(K23:L26)</f>
        <v>0</v>
      </c>
      <c r="L27" s="500"/>
      <c r="M27" s="501">
        <f>SUM(G27:L27)</f>
        <v>0</v>
      </c>
      <c r="N27" s="502"/>
    </row>
    <row r="28" spans="1:14" s="103" customFormat="1" ht="19.5" customHeight="1" thickBot="1">
      <c r="A28" s="508" t="s">
        <v>351</v>
      </c>
      <c r="B28" s="509"/>
      <c r="C28" s="509"/>
      <c r="D28" s="509"/>
      <c r="E28" s="509"/>
      <c r="F28" s="509"/>
      <c r="G28" s="503"/>
      <c r="H28" s="503"/>
      <c r="I28" s="503"/>
      <c r="J28" s="503"/>
      <c r="K28" s="503"/>
      <c r="L28" s="503"/>
      <c r="M28" s="504">
        <v>1</v>
      </c>
      <c r="N28" s="505"/>
    </row>
    <row r="29" spans="1:14" s="103" customFormat="1" ht="17.25" customHeight="1">
      <c r="A29" s="104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s="103" customFormat="1" ht="17.25" customHeight="1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3" customFormat="1" ht="17.25" customHeight="1">
      <c r="A31" s="104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3" customFormat="1" ht="17.25" customHeight="1">
      <c r="A32" s="497" t="s">
        <v>262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9"/>
    </row>
    <row r="33" spans="1:14" ht="14.25">
      <c r="A33" s="104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s="103" customFormat="1" ht="18" customHeight="1">
      <c r="A34" s="104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2.75">
      <c r="A35" s="10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ht="12.75" customHeight="1"/>
    <row r="37" spans="2:14" ht="12.75" customHeight="1">
      <c r="B37" s="561" t="s">
        <v>329</v>
      </c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</row>
    <row r="38" spans="2:14" ht="12.75">
      <c r="B38" s="45" t="s">
        <v>287</v>
      </c>
      <c r="C38" s="106"/>
      <c r="D38" s="107"/>
      <c r="E38" s="107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4" ht="36" customHeight="1">
      <c r="B39" s="560" t="s">
        <v>288</v>
      </c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</row>
    <row r="40" spans="2:14" ht="12.75" customHeight="1">
      <c r="B40" s="561" t="s">
        <v>263</v>
      </c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</row>
    <row r="41" spans="2:14" ht="25.5" customHeight="1">
      <c r="B41" s="561" t="s">
        <v>264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</row>
    <row r="42" spans="2:14" ht="12.75" customHeight="1">
      <c r="B42" s="561" t="s">
        <v>330</v>
      </c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</row>
    <row r="43" spans="2:14" ht="12.75">
      <c r="B43" s="561" t="s">
        <v>265</v>
      </c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</row>
    <row r="44" spans="2:14" ht="12.75">
      <c r="B44" s="561" t="s">
        <v>266</v>
      </c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</row>
    <row r="45" spans="2:14" ht="12.75">
      <c r="B45" s="561" t="s">
        <v>267</v>
      </c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</row>
    <row r="46" spans="2:14" ht="12.75">
      <c r="B46" s="46"/>
      <c r="C46" s="106"/>
      <c r="D46" s="107"/>
      <c r="E46" s="107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2:14" ht="12.75">
      <c r="B47" s="46"/>
      <c r="C47" s="106"/>
      <c r="D47" s="107"/>
      <c r="E47" s="107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2:14" ht="12.75">
      <c r="B48" s="46"/>
      <c r="C48" s="106"/>
      <c r="D48" s="107"/>
      <c r="E48" s="107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ht="12.75">
      <c r="B49" s="46"/>
      <c r="C49" s="106"/>
      <c r="D49" s="107"/>
      <c r="E49" s="107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2:14" ht="12.75">
      <c r="B50" s="46"/>
      <c r="C50" s="106"/>
      <c r="D50" s="107"/>
      <c r="E50" s="107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2:14" ht="12.75">
      <c r="B51" s="47"/>
      <c r="C51" s="35"/>
      <c r="D51" s="108"/>
      <c r="E51" s="108"/>
      <c r="F51" s="35"/>
      <c r="G51" s="35"/>
      <c r="H51" s="35"/>
      <c r="I51" s="35"/>
      <c r="J51" s="35"/>
      <c r="K51" s="35"/>
      <c r="L51" s="35"/>
      <c r="M51" s="35"/>
      <c r="N51" s="35"/>
    </row>
    <row r="52" spans="2:14" ht="12.75">
      <c r="B52" s="109"/>
      <c r="C52" s="35"/>
      <c r="J52" s="35"/>
      <c r="K52" s="35"/>
      <c r="L52" s="35"/>
      <c r="M52" s="35"/>
      <c r="N52" s="35"/>
    </row>
    <row r="53" spans="2:14" ht="13.5">
      <c r="B53" s="110"/>
      <c r="C53" s="35"/>
      <c r="J53" s="35"/>
      <c r="K53" s="35"/>
      <c r="L53" s="35"/>
      <c r="M53" s="35"/>
      <c r="N53" s="35"/>
    </row>
    <row r="54" spans="2:14" ht="13.5">
      <c r="B54" s="48"/>
      <c r="C54" s="35"/>
      <c r="J54" s="35"/>
      <c r="K54" s="35"/>
      <c r="L54" s="35"/>
      <c r="M54" s="35"/>
      <c r="N54" s="35"/>
    </row>
    <row r="55" spans="2:14" ht="13.5">
      <c r="B55" s="48"/>
      <c r="C55" s="35"/>
      <c r="J55" s="35"/>
      <c r="K55" s="35"/>
      <c r="L55" s="35"/>
      <c r="M55" s="35"/>
      <c r="N55" s="35"/>
    </row>
    <row r="56" spans="2:14" ht="13.5">
      <c r="B56" s="48"/>
      <c r="C56" s="35"/>
      <c r="J56" s="35"/>
      <c r="K56" s="35"/>
      <c r="L56" s="35"/>
      <c r="M56" s="35"/>
      <c r="N56" s="35"/>
    </row>
    <row r="57" spans="2:14" ht="13.5">
      <c r="B57" s="48"/>
      <c r="C57" s="35"/>
      <c r="J57" s="35"/>
      <c r="K57" s="35"/>
      <c r="L57" s="35"/>
      <c r="M57" s="35"/>
      <c r="N57" s="35"/>
    </row>
    <row r="58" spans="2:14" ht="13.5">
      <c r="B58" s="48"/>
      <c r="C58" s="35"/>
      <c r="J58" s="35"/>
      <c r="K58" s="35"/>
      <c r="L58" s="35"/>
      <c r="M58" s="35"/>
      <c r="N58" s="35"/>
    </row>
    <row r="59" spans="2:14" ht="13.5">
      <c r="B59" s="48"/>
      <c r="C59" s="35"/>
      <c r="J59" s="35"/>
      <c r="K59" s="35"/>
      <c r="L59" s="35"/>
      <c r="M59" s="35"/>
      <c r="N59" s="35"/>
    </row>
    <row r="60" spans="2:14" ht="13.5">
      <c r="B60" s="48"/>
      <c r="C60" s="35"/>
      <c r="J60" s="35"/>
      <c r="K60" s="35"/>
      <c r="L60" s="35"/>
      <c r="M60" s="35"/>
      <c r="N60" s="35"/>
    </row>
  </sheetData>
  <sheetProtection/>
  <mergeCells count="66">
    <mergeCell ref="B40:N40"/>
    <mergeCell ref="B45:N45"/>
    <mergeCell ref="B41:N41"/>
    <mergeCell ref="B42:N42"/>
    <mergeCell ref="B43:N43"/>
    <mergeCell ref="B44:N44"/>
    <mergeCell ref="J5:N5"/>
    <mergeCell ref="I5:I6"/>
    <mergeCell ref="E5:H6"/>
    <mergeCell ref="A4:N4"/>
    <mergeCell ref="B39:N39"/>
    <mergeCell ref="B37:N37"/>
    <mergeCell ref="E11:H11"/>
    <mergeCell ref="A12:N12"/>
    <mergeCell ref="A17:N17"/>
    <mergeCell ref="B22:F22"/>
    <mergeCell ref="A21:N21"/>
    <mergeCell ref="A1:N1"/>
    <mergeCell ref="B7:C7"/>
    <mergeCell ref="A5:A6"/>
    <mergeCell ref="B5:C6"/>
    <mergeCell ref="D5:D6"/>
    <mergeCell ref="E8:H8"/>
    <mergeCell ref="E7:H7"/>
    <mergeCell ref="B9:C9"/>
    <mergeCell ref="B10:C10"/>
    <mergeCell ref="B8:C8"/>
    <mergeCell ref="I27:J27"/>
    <mergeCell ref="E9:H9"/>
    <mergeCell ref="B11:C11"/>
    <mergeCell ref="A13:H13"/>
    <mergeCell ref="E10:H10"/>
    <mergeCell ref="B23:F23"/>
    <mergeCell ref="G23:H23"/>
    <mergeCell ref="I23:J23"/>
    <mergeCell ref="I24:J24"/>
    <mergeCell ref="K24:L24"/>
    <mergeCell ref="B26:F26"/>
    <mergeCell ref="G26:H26"/>
    <mergeCell ref="I26:J26"/>
    <mergeCell ref="K26:L26"/>
    <mergeCell ref="G22:H22"/>
    <mergeCell ref="I22:J22"/>
    <mergeCell ref="K22:L22"/>
    <mergeCell ref="B24:F24"/>
    <mergeCell ref="G24:H24"/>
    <mergeCell ref="M22:N22"/>
    <mergeCell ref="M26:N26"/>
    <mergeCell ref="M24:N24"/>
    <mergeCell ref="K23:L23"/>
    <mergeCell ref="M23:N23"/>
    <mergeCell ref="B25:F25"/>
    <mergeCell ref="G25:H25"/>
    <mergeCell ref="I25:J25"/>
    <mergeCell ref="K25:L25"/>
    <mergeCell ref="M25:N25"/>
    <mergeCell ref="A32:N32"/>
    <mergeCell ref="K27:L27"/>
    <mergeCell ref="M27:N27"/>
    <mergeCell ref="K28:L28"/>
    <mergeCell ref="I28:J28"/>
    <mergeCell ref="M28:N28"/>
    <mergeCell ref="A27:F27"/>
    <mergeCell ref="A28:F28"/>
    <mergeCell ref="G27:H27"/>
    <mergeCell ref="G28:H28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Діана Дудинська</cp:lastModifiedBy>
  <cp:lastPrinted>2023-09-22T06:27:37Z</cp:lastPrinted>
  <dcterms:created xsi:type="dcterms:W3CDTF">2003-03-13T16:00:22Z</dcterms:created>
  <dcterms:modified xsi:type="dcterms:W3CDTF">2024-04-10T09:04:20Z</dcterms:modified>
  <cp:category/>
  <cp:version/>
  <cp:contentType/>
  <cp:contentStatus/>
</cp:coreProperties>
</file>