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<sst xmlns="http://schemas.openxmlformats.org/spreadsheetml/2006/main" count="90" uniqueCount="81">
  <si>
    <t xml:space="preserve">  ЗАТВЕРДЖЕНО</t>
  </si>
  <si>
    <t>Директор ММКП "Чисте місто"</t>
  </si>
  <si>
    <t xml:space="preserve">  ____________________________     </t>
  </si>
  <si>
    <t xml:space="preserve"> Масалова Д.В.</t>
  </si>
  <si>
    <t xml:space="preserve"> "______"</t>
  </si>
  <si>
    <t xml:space="preserve">_________________ </t>
  </si>
  <si>
    <t>Р О З Р А Х У Н О К</t>
  </si>
  <si>
    <t xml:space="preserve">тарифа на складування та захоронення </t>
  </si>
  <si>
    <t>твердих побутових відходів</t>
  </si>
  <si>
    <t xml:space="preserve">     грн.</t>
  </si>
  <si>
    <t>Прямі матеріальні витрати</t>
  </si>
  <si>
    <t>Прямі витрати з оплати праці</t>
  </si>
  <si>
    <t>Інші прямі витрати</t>
  </si>
  <si>
    <t>Загальновиробничі витрати</t>
  </si>
  <si>
    <t>Виробнича собівартість</t>
  </si>
  <si>
    <t>Адміністративні витрати</t>
  </si>
  <si>
    <t>Повна собівартість</t>
  </si>
  <si>
    <t xml:space="preserve">Рентабельність           %           </t>
  </si>
  <si>
    <t>Загальна кількість захоронених ТПВ тонн</t>
  </si>
  <si>
    <t>Вартість захоронення  тонн (без ПДВ) :</t>
  </si>
  <si>
    <t xml:space="preserve">       Вартість захоронення тонн.( з ПДВ) :</t>
  </si>
  <si>
    <t xml:space="preserve">         Гол. бухгалтер:</t>
  </si>
  <si>
    <t>Смерічка Т.В.</t>
  </si>
  <si>
    <t>ПРЯМІ МАТЕРІАЛЬНІ ВИТРАТИ :</t>
  </si>
  <si>
    <t xml:space="preserve">      грн.</t>
  </si>
  <si>
    <t xml:space="preserve">        Паливно - мастильні матеріали </t>
  </si>
  <si>
    <t xml:space="preserve">        Запчастини</t>
  </si>
  <si>
    <t xml:space="preserve">       Матеріали та комплектуючі вироби</t>
  </si>
  <si>
    <t xml:space="preserve">       Всього за рік :</t>
  </si>
  <si>
    <t>Гол.бухгалтер :</t>
  </si>
  <si>
    <t xml:space="preserve">              ПРЯМІ ВИТРАТИ З ОПЛАТИ ПРАЦІ:</t>
  </si>
  <si>
    <t>грн.</t>
  </si>
  <si>
    <t xml:space="preserve">        Основна та додаткова заробітна плата виробничого  </t>
  </si>
  <si>
    <t xml:space="preserve">        персоналу </t>
  </si>
  <si>
    <t xml:space="preserve">         Всього за рік :</t>
  </si>
  <si>
    <t xml:space="preserve">Гол.бухгалтер :      </t>
  </si>
  <si>
    <r>
      <t xml:space="preserve">       </t>
    </r>
    <r>
      <rPr>
        <b/>
        <sz val="9"/>
        <rFont val="Arial Cyr"/>
        <family val="0"/>
      </rPr>
      <t xml:space="preserve"> ІНШІ ПРЯМІ ВИТРАТИ :</t>
    </r>
  </si>
  <si>
    <t xml:space="preserve">    грн.</t>
  </si>
  <si>
    <r>
      <t xml:space="preserve">      </t>
    </r>
    <r>
      <rPr>
        <sz val="12"/>
        <rFont val="Arial Cyr"/>
        <family val="0"/>
      </rPr>
      <t xml:space="preserve"> Амортизація ОВЗ, інших необоротних  </t>
    </r>
  </si>
  <si>
    <t xml:space="preserve">      матеріальних і нематеріальних активів </t>
  </si>
  <si>
    <r>
      <t xml:space="preserve">     </t>
    </r>
    <r>
      <rPr>
        <sz val="12"/>
        <rFont val="Arial Cyr"/>
        <family val="0"/>
      </rPr>
      <t xml:space="preserve"> виробничого призначення</t>
    </r>
  </si>
  <si>
    <r>
      <t xml:space="preserve">   </t>
    </r>
    <r>
      <rPr>
        <sz val="12"/>
        <rFont val="Arial Cyr"/>
        <family val="0"/>
      </rPr>
      <t xml:space="preserve">  внески на загальнообовязкове</t>
    </r>
  </si>
  <si>
    <r>
      <t xml:space="preserve">     </t>
    </r>
    <r>
      <rPr>
        <sz val="12"/>
        <rFont val="Arial Cyr"/>
        <family val="0"/>
      </rPr>
      <t xml:space="preserve"> державне соціальне страхування</t>
    </r>
  </si>
  <si>
    <r>
      <t xml:space="preserve">    </t>
    </r>
    <r>
      <rPr>
        <sz val="12"/>
        <rFont val="Arial Cyr"/>
        <family val="0"/>
      </rPr>
      <t xml:space="preserve"> для виробничого персоналу(22%)</t>
    </r>
  </si>
  <si>
    <r>
      <t xml:space="preserve">         </t>
    </r>
    <r>
      <rPr>
        <sz val="12"/>
        <rFont val="Arial Cyr"/>
        <family val="0"/>
      </rPr>
      <t xml:space="preserve">  Всього за рік:</t>
    </r>
  </si>
  <si>
    <r>
      <t xml:space="preserve">         </t>
    </r>
    <r>
      <rPr>
        <b/>
        <sz val="9"/>
        <rFont val="Arial Cyr"/>
        <family val="0"/>
      </rPr>
      <t>ЗАГАЛЬНОВИРОБНИЧІ ВИТРАТИ :</t>
    </r>
  </si>
  <si>
    <r>
      <t xml:space="preserve">              </t>
    </r>
    <r>
      <rPr>
        <sz val="12"/>
        <rFont val="Arial Cyr"/>
        <family val="0"/>
      </rPr>
      <t xml:space="preserve">    витрати пов</t>
    </r>
    <r>
      <rPr>
        <sz val="12"/>
        <rFont val="Arial"/>
        <family val="2"/>
      </rPr>
      <t>יּ</t>
    </r>
    <r>
      <rPr>
        <sz val="12"/>
        <rFont val="Arial Cyr"/>
        <family val="0"/>
      </rPr>
      <t>язані з :</t>
    </r>
  </si>
  <si>
    <t xml:space="preserve">           освітленням, вода,  дезінфекцією,</t>
  </si>
  <si>
    <t xml:space="preserve">           деритизацією сміттєзвалищ,</t>
  </si>
  <si>
    <t xml:space="preserve">          утриманням,експлуатацією,ремонтом,страхуванням,</t>
  </si>
  <si>
    <t xml:space="preserve">          орендою ОЗ та інших необоротних активів загально-</t>
  </si>
  <si>
    <t xml:space="preserve">          виробничого призначення,пожежною і сторожовою </t>
  </si>
  <si>
    <r>
      <t xml:space="preserve">          охороною об</t>
    </r>
    <r>
      <rPr>
        <sz val="10"/>
        <rFont val="Arial"/>
        <family val="2"/>
      </rPr>
      <t>יּ</t>
    </r>
    <r>
      <rPr>
        <sz val="10"/>
        <rFont val="Arial Cyr"/>
        <family val="0"/>
      </rPr>
      <t>єктів виробничого призначення,утриман-</t>
    </r>
  </si>
  <si>
    <t xml:space="preserve">          ням санітарних зон і оплата послуг інших спеціалізо-</t>
  </si>
  <si>
    <t xml:space="preserve">          ваних підприємств,проведення планових перевірок </t>
  </si>
  <si>
    <t xml:space="preserve">          стану обладнання;</t>
  </si>
  <si>
    <t xml:space="preserve">         обслуговуванням виробничого процесу та інших допоміж-</t>
  </si>
  <si>
    <t xml:space="preserve">         них виробництв (використання малоцінних та швидко-</t>
  </si>
  <si>
    <t xml:space="preserve">         зношуючих предметів,забезпечення охорони праці,</t>
  </si>
  <si>
    <t xml:space="preserve">         дотримання техніки безпеки,страхування водіїв авто-</t>
  </si>
  <si>
    <t xml:space="preserve">         транспортних засобів,послуги інших підприємств,</t>
  </si>
  <si>
    <t xml:space="preserve">          послуги звיּязку;</t>
  </si>
  <si>
    <t xml:space="preserve">          охороною навколишнього середовища; </t>
  </si>
  <si>
    <t xml:space="preserve">        Амортизація ОЗ загальновиробн. призначення</t>
  </si>
  <si>
    <r>
      <t xml:space="preserve">     </t>
    </r>
    <r>
      <rPr>
        <sz val="12"/>
        <rFont val="Arial Cyr"/>
        <family val="0"/>
      </rPr>
      <t xml:space="preserve">    Всього за рік:</t>
    </r>
  </si>
  <si>
    <r>
      <t xml:space="preserve">          </t>
    </r>
    <r>
      <rPr>
        <b/>
        <sz val="12"/>
        <rFont val="Arial Cyr"/>
        <family val="0"/>
      </rPr>
      <t xml:space="preserve">         </t>
    </r>
  </si>
  <si>
    <r>
      <t xml:space="preserve"> </t>
    </r>
    <r>
      <rPr>
        <b/>
        <sz val="11"/>
        <rFont val="Arial Cyr"/>
        <family val="0"/>
      </rPr>
      <t xml:space="preserve"> АДМІНІСТРАТИВНІ ВИТРАТИ :</t>
    </r>
  </si>
  <si>
    <t xml:space="preserve">    витрати повязані з :</t>
  </si>
  <si>
    <t xml:space="preserve">   грн.</t>
  </si>
  <si>
    <t xml:space="preserve">       утриманням апарату управління та персоналу;</t>
  </si>
  <si>
    <t xml:space="preserve">       оплатою послуг (юридичних,аудиторських),послуг</t>
  </si>
  <si>
    <t xml:space="preserve">       звיּязку,розрахункового-касового обслуговування та </t>
  </si>
  <si>
    <t xml:space="preserve">       інших послуг банків,наданих відповідно до укладених</t>
  </si>
  <si>
    <t xml:space="preserve">       договорів;</t>
  </si>
  <si>
    <t xml:space="preserve">       інші витрати (малоцінні та швидкозношуючі предмети,</t>
  </si>
  <si>
    <t xml:space="preserve">       канцелярські витрати,розיּяснення спорів у судах,</t>
  </si>
  <si>
    <t xml:space="preserve">      передплата періодичних видань ).</t>
  </si>
  <si>
    <t xml:space="preserve">     Амортизація ОЗ,інших необор.-х  матереріальних і </t>
  </si>
  <si>
    <t xml:space="preserve">     нематеріальних  активів адміністративного призначення</t>
  </si>
  <si>
    <r>
      <t xml:space="preserve">       </t>
    </r>
    <r>
      <rPr>
        <b/>
        <sz val="10"/>
        <rFont val="Arial Cyr"/>
        <family val="0"/>
      </rPr>
      <t>Всього на рік :</t>
    </r>
  </si>
  <si>
    <t>2021р.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</si>
</sst>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[Red]\-#,##0&quot;р.&quot;"/>
    <numFmt numFmtId="173" formatCode="#,##0.00\ &quot;грн.&quot;"/>
    <numFmt numFmtId="174" formatCode="#,##0.00\ &quot;грн.&quot;;[Red]\-#,##0.00\ &quot;грн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iana\Downloads\&#1084;&#1086;&#1111;%20&#1076;&#1086;&#1082;&#1091;&#1084;&#1077;&#1085;&#1090;&#1080;%202017\&#1082;&#1072;&#1083;&#1100;&#1082;&#1091;&#1083;&#1103;&#1094;&#1110;&#1111;\&#1050;&#1072;&#1083;&#1100;&#1082;&#1091;&#1083;&#1103;&#1094;&#1110;&#1111;\&#1088;&#1086;&#1079;&#1088;&#1072;&#1093;&#1091;&#1086;&#1082;%20&#1090;&#1072;&#1088;&#1080;&#1092;&#1072;%20&#1085;&#1072;%20&#1079;&#1072;&#1093;&#1086;&#1088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Захор"/>
      <sheetName val="пряміМВ"/>
      <sheetName val="ПММ"/>
      <sheetName val="спецод."/>
      <sheetName val="запчаст."/>
      <sheetName val="прВитрОП"/>
      <sheetName val="ШТ"/>
      <sheetName val="інші пр.вит."/>
      <sheetName val="аморт Вир"/>
      <sheetName val="аморт"/>
      <sheetName val="заг.вир."/>
      <sheetName val="Лист1"/>
    </sheetNames>
    <sheetDataSet>
      <sheetData sheetId="2">
        <row r="38">
          <cell r="E38">
            <v>1148616</v>
          </cell>
        </row>
      </sheetData>
      <sheetData sheetId="3">
        <row r="15">
          <cell r="E15">
            <v>54950</v>
          </cell>
        </row>
      </sheetData>
      <sheetData sheetId="4">
        <row r="23">
          <cell r="F23">
            <v>112606.25</v>
          </cell>
        </row>
      </sheetData>
      <sheetData sheetId="5">
        <row r="14">
          <cell r="G14">
            <v>1116390</v>
          </cell>
        </row>
      </sheetData>
      <sheetData sheetId="6">
        <row r="25">
          <cell r="D25">
            <v>1116390</v>
          </cell>
        </row>
      </sheetData>
      <sheetData sheetId="9">
        <row r="24">
          <cell r="F24">
            <v>174217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8" max="8" width="12.28125" style="0" customWidth="1"/>
  </cols>
  <sheetData>
    <row r="2" spans="1:8" ht="15">
      <c r="A2" s="1"/>
      <c r="B2" s="1"/>
      <c r="C2" s="1"/>
      <c r="D2" s="2"/>
      <c r="E2" s="1"/>
      <c r="F2" s="1" t="s">
        <v>0</v>
      </c>
      <c r="G2" s="1"/>
      <c r="H2" s="2"/>
    </row>
    <row r="4" spans="1:6" ht="15">
      <c r="A4" s="1"/>
      <c r="B4" s="1"/>
      <c r="C4" s="1"/>
      <c r="D4" s="1"/>
      <c r="E4" s="1" t="s">
        <v>1</v>
      </c>
      <c r="F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 t="s">
        <v>2</v>
      </c>
      <c r="F6" s="1"/>
      <c r="G6" s="1" t="s">
        <v>3</v>
      </c>
    </row>
    <row r="7" spans="1:7" ht="15">
      <c r="A7" s="1"/>
      <c r="B7" s="1"/>
      <c r="C7" s="1"/>
      <c r="D7" s="1"/>
      <c r="E7" s="1"/>
      <c r="F7" s="1"/>
      <c r="G7" s="1"/>
    </row>
    <row r="8" spans="1:8" ht="15">
      <c r="A8" s="3"/>
      <c r="B8" s="3"/>
      <c r="C8" s="3"/>
      <c r="D8" s="3"/>
      <c r="E8" s="3" t="s">
        <v>4</v>
      </c>
      <c r="F8" s="3" t="s">
        <v>5</v>
      </c>
      <c r="G8" s="3"/>
      <c r="H8" s="4" t="s">
        <v>80</v>
      </c>
    </row>
    <row r="12" spans="3:8" ht="18">
      <c r="C12" s="5"/>
      <c r="D12" s="5" t="s">
        <v>6</v>
      </c>
      <c r="E12" s="5"/>
      <c r="F12" s="6"/>
      <c r="G12" s="6"/>
      <c r="H12" s="6"/>
    </row>
    <row r="13" spans="3:8" ht="15.75">
      <c r="C13" s="6"/>
      <c r="D13" s="7" t="s">
        <v>7</v>
      </c>
      <c r="E13" s="6"/>
      <c r="F13" s="6"/>
      <c r="G13" s="6"/>
      <c r="H13" s="6"/>
    </row>
    <row r="14" spans="1:8" ht="15.75">
      <c r="A14" s="6"/>
      <c r="B14" s="6"/>
      <c r="C14" s="8" t="s">
        <v>8</v>
      </c>
      <c r="D14" s="9"/>
      <c r="E14" s="8"/>
      <c r="F14" s="8"/>
      <c r="G14" s="9"/>
      <c r="H14" s="9"/>
    </row>
    <row r="15" spans="3:8" ht="15">
      <c r="C15" s="6"/>
      <c r="D15" s="6"/>
      <c r="E15" s="6"/>
      <c r="F15" s="6"/>
      <c r="G15" s="6"/>
      <c r="H15" s="6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3"/>
    </row>
    <row r="18" spans="2:8" ht="15.75">
      <c r="B18" s="10"/>
      <c r="C18" s="10"/>
      <c r="D18" s="10"/>
      <c r="E18" s="10"/>
      <c r="F18" s="10"/>
      <c r="G18" s="10"/>
      <c r="H18" s="3" t="s">
        <v>9</v>
      </c>
    </row>
    <row r="19" spans="2:8" ht="15.75">
      <c r="B19" s="10"/>
      <c r="C19" s="10"/>
      <c r="D19" s="10"/>
      <c r="E19" s="10"/>
      <c r="F19" s="10"/>
      <c r="G19" s="10"/>
      <c r="H19" s="3"/>
    </row>
    <row r="20" spans="1:8" ht="15.75">
      <c r="A20" s="10" t="s">
        <v>10</v>
      </c>
      <c r="B20" s="10"/>
      <c r="C20" s="10"/>
      <c r="D20" s="10"/>
      <c r="E20" s="10"/>
      <c r="F20" s="10"/>
      <c r="G20" s="10"/>
      <c r="H20" s="11">
        <v>1316172</v>
      </c>
    </row>
    <row r="21" spans="1:8" ht="15.75">
      <c r="A21" s="10" t="s">
        <v>11</v>
      </c>
      <c r="B21" s="10"/>
      <c r="C21" s="10"/>
      <c r="D21" s="10"/>
      <c r="E21" s="10"/>
      <c r="F21" s="10"/>
      <c r="G21" s="10"/>
      <c r="H21" s="12">
        <v>1116390</v>
      </c>
    </row>
    <row r="22" spans="1:8" ht="15.75">
      <c r="A22" s="10" t="s">
        <v>12</v>
      </c>
      <c r="B22" s="10"/>
      <c r="C22" s="10"/>
      <c r="D22" s="10"/>
      <c r="E22" s="10"/>
      <c r="F22" s="10"/>
      <c r="G22" s="10"/>
      <c r="H22" s="11">
        <v>419823</v>
      </c>
    </row>
    <row r="23" spans="1:8" ht="15.75">
      <c r="A23" s="10" t="s">
        <v>13</v>
      </c>
      <c r="B23" s="10"/>
      <c r="C23" s="10"/>
      <c r="D23" s="10"/>
      <c r="E23" s="10"/>
      <c r="F23" s="10"/>
      <c r="G23" s="10"/>
      <c r="H23" s="11">
        <v>1992270</v>
      </c>
    </row>
    <row r="24" spans="1:8" ht="15.75">
      <c r="A24" s="10" t="s">
        <v>14</v>
      </c>
      <c r="G24" s="10"/>
      <c r="H24" s="12">
        <v>4844655</v>
      </c>
    </row>
    <row r="25" spans="1:8" ht="15.75">
      <c r="A25" s="10" t="s">
        <v>15</v>
      </c>
      <c r="B25" s="10"/>
      <c r="C25" s="10"/>
      <c r="D25" s="10"/>
      <c r="E25" s="10"/>
      <c r="F25" s="10"/>
      <c r="G25" s="10"/>
      <c r="H25" s="11">
        <v>725255</v>
      </c>
    </row>
    <row r="26" spans="1:8" ht="15.75">
      <c r="A26" s="10" t="s">
        <v>16</v>
      </c>
      <c r="B26" s="10"/>
      <c r="C26" s="10"/>
      <c r="D26" s="10"/>
      <c r="E26" s="10"/>
      <c r="F26" s="10"/>
      <c r="G26" s="10"/>
      <c r="H26" s="11">
        <f>H24+H25</f>
        <v>5569910</v>
      </c>
    </row>
    <row r="27" spans="1:8" ht="15.75">
      <c r="A27" s="10" t="s">
        <v>17</v>
      </c>
      <c r="C27" s="10"/>
      <c r="D27" s="13"/>
      <c r="E27" s="10"/>
      <c r="F27" s="11">
        <v>34</v>
      </c>
      <c r="G27" s="10"/>
      <c r="H27" s="11">
        <f>H26*F27%</f>
        <v>1893769.4000000001</v>
      </c>
    </row>
    <row r="28" spans="1:8" ht="15.75">
      <c r="A28" s="10"/>
      <c r="B28" s="10"/>
      <c r="C28" s="10"/>
      <c r="D28" s="10"/>
      <c r="E28" s="10"/>
      <c r="F28" s="10"/>
      <c r="G28" s="14"/>
      <c r="H28" s="15"/>
    </row>
    <row r="29" spans="1:8" ht="15.75">
      <c r="A29" s="10" t="s">
        <v>18</v>
      </c>
      <c r="G29" s="10"/>
      <c r="H29" s="11">
        <v>49412</v>
      </c>
    </row>
    <row r="30" spans="1:8" ht="15.75">
      <c r="A30" s="10"/>
      <c r="G30" s="10"/>
      <c r="H30" s="16"/>
    </row>
    <row r="31" spans="1:8" ht="15.75">
      <c r="A31" s="10"/>
      <c r="B31" s="17"/>
      <c r="C31" s="17"/>
      <c r="D31" s="17"/>
      <c r="E31" s="17"/>
      <c r="F31" s="17"/>
      <c r="G31" s="10"/>
      <c r="H31" s="12"/>
    </row>
    <row r="32" spans="1:8" ht="15.75">
      <c r="A32" s="10"/>
      <c r="H32" s="16"/>
    </row>
    <row r="33" spans="1:8" ht="15">
      <c r="A33" s="17"/>
      <c r="D33" s="17"/>
      <c r="H33" s="6"/>
    </row>
    <row r="34" spans="1:8" ht="15.75">
      <c r="A34" s="10" t="s">
        <v>19</v>
      </c>
      <c r="B34" s="10"/>
      <c r="C34" s="10"/>
      <c r="D34" s="10"/>
      <c r="G34" s="3"/>
      <c r="H34" s="18">
        <f>(H26+H27)/H29</f>
        <v>151.04993523840363</v>
      </c>
    </row>
    <row r="35" ht="15">
      <c r="D35" s="17"/>
    </row>
    <row r="36" spans="1:6" ht="15.75">
      <c r="A36" s="14"/>
      <c r="B36" s="14"/>
      <c r="C36" s="14"/>
      <c r="D36" s="14"/>
      <c r="E36" s="14"/>
      <c r="F36" s="3"/>
    </row>
    <row r="37" spans="1:5" ht="15.75">
      <c r="A37" s="14"/>
      <c r="B37" s="14"/>
      <c r="C37" s="14"/>
      <c r="D37" s="14"/>
      <c r="E37" s="14"/>
    </row>
    <row r="38" spans="1:8" ht="15.75">
      <c r="A38" s="14" t="s">
        <v>20</v>
      </c>
      <c r="B38" s="14"/>
      <c r="C38" s="14"/>
      <c r="D38" s="14"/>
      <c r="E38" s="14"/>
      <c r="F38" s="3"/>
      <c r="H38" s="15">
        <f>H34*1.2</f>
        <v>181.25992228608436</v>
      </c>
    </row>
    <row r="39" spans="1:8" ht="15.75">
      <c r="A39" s="3"/>
      <c r="B39" s="3"/>
      <c r="C39" s="3"/>
      <c r="D39" s="3"/>
      <c r="E39" s="3"/>
      <c r="F39" s="3"/>
      <c r="H39" s="15"/>
    </row>
    <row r="40" spans="1:8" ht="15.75">
      <c r="A40" s="3"/>
      <c r="B40" s="3"/>
      <c r="C40" s="3"/>
      <c r="D40" s="3"/>
      <c r="E40" s="3"/>
      <c r="H40" s="15"/>
    </row>
    <row r="41" spans="1:8" ht="15.75">
      <c r="A41" t="s">
        <v>21</v>
      </c>
      <c r="B41" s="19"/>
      <c r="E41" t="s">
        <v>22</v>
      </c>
      <c r="G41" s="3"/>
      <c r="H41" s="20"/>
    </row>
    <row r="42" spans="1:8" ht="15.75">
      <c r="A42" s="3"/>
      <c r="B42" s="3"/>
      <c r="C42" s="3"/>
      <c r="D42" s="3"/>
      <c r="E42" s="3"/>
      <c r="F42" s="3"/>
      <c r="G42" s="3"/>
      <c r="H42" s="21"/>
    </row>
    <row r="43" ht="15">
      <c r="B43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3" sqref="K13"/>
    </sheetView>
  </sheetViews>
  <sheetFormatPr defaultColWidth="9.140625" defaultRowHeight="15"/>
  <sheetData>
    <row r="1" ht="15">
      <c r="E1" s="22">
        <v>2</v>
      </c>
    </row>
    <row r="3" spans="4:7" ht="15">
      <c r="D3" s="3" t="s">
        <v>23</v>
      </c>
      <c r="E3" s="19"/>
      <c r="F3" s="19"/>
      <c r="G3" s="19"/>
    </row>
    <row r="6" spans="1:5" ht="15.75">
      <c r="A6" s="10"/>
      <c r="B6" s="10"/>
      <c r="C6" s="10"/>
      <c r="D6" s="10"/>
      <c r="E6" s="10"/>
    </row>
    <row r="7" spans="1:7" ht="15.75">
      <c r="A7" s="10"/>
      <c r="B7" s="10"/>
      <c r="C7" s="10"/>
      <c r="D7" s="10"/>
      <c r="E7" s="10"/>
      <c r="F7" s="10"/>
      <c r="G7" s="10"/>
    </row>
    <row r="8" spans="1:7" ht="15">
      <c r="A8" s="2"/>
      <c r="B8" s="2"/>
      <c r="C8" s="2"/>
      <c r="D8" s="2"/>
      <c r="E8" s="2"/>
      <c r="F8" s="2"/>
      <c r="G8" s="2" t="s">
        <v>24</v>
      </c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 t="s">
        <v>25</v>
      </c>
      <c r="B10" s="2"/>
      <c r="C10" s="2"/>
      <c r="D10" s="2"/>
      <c r="E10" s="2"/>
      <c r="F10" s="2"/>
      <c r="G10" s="23">
        <f>'[1]ПММ'!E38</f>
        <v>1148616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2" t="s">
        <v>26</v>
      </c>
      <c r="B12" s="2"/>
      <c r="C12" s="2"/>
      <c r="D12" s="2"/>
      <c r="E12" s="2"/>
      <c r="F12" s="2"/>
      <c r="G12" s="23">
        <f>'[1]запчаст.'!F23</f>
        <v>112606.25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 t="s">
        <v>27</v>
      </c>
      <c r="B14" s="2"/>
      <c r="C14" s="2"/>
      <c r="D14" s="2"/>
      <c r="E14" s="2"/>
      <c r="F14" s="2"/>
      <c r="G14" s="24">
        <f>'[1]спецод.'!E15</f>
        <v>54950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 t="s">
        <v>28</v>
      </c>
      <c r="B17" s="2"/>
      <c r="C17" s="2"/>
      <c r="D17" s="2"/>
      <c r="E17" s="2"/>
      <c r="F17" s="2"/>
      <c r="G17" s="25">
        <f>SUM(G10:G16)</f>
        <v>1316172.25</v>
      </c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2" spans="1:5" ht="15">
      <c r="A22" t="s">
        <v>29</v>
      </c>
      <c r="E22" t="s">
        <v>22</v>
      </c>
    </row>
    <row r="23" spans="1:5" ht="15">
      <c r="A23" s="26"/>
      <c r="B23" s="26"/>
      <c r="C23" s="27"/>
      <c r="D23" s="26"/>
      <c r="E2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7" ht="15.75">
      <c r="A1" s="14"/>
      <c r="B1" s="14"/>
      <c r="C1" s="14"/>
      <c r="D1" s="22">
        <v>3</v>
      </c>
      <c r="E1" s="10"/>
      <c r="F1" s="14"/>
      <c r="G1" s="14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 t="s">
        <v>30</v>
      </c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3"/>
      <c r="B7" s="3"/>
      <c r="C7" s="3"/>
      <c r="D7" s="3"/>
      <c r="G7" s="3"/>
    </row>
    <row r="8" ht="15">
      <c r="G8" s="28" t="s">
        <v>31</v>
      </c>
    </row>
    <row r="9" ht="15">
      <c r="G9" s="29"/>
    </row>
    <row r="10" ht="15">
      <c r="A10" t="s">
        <v>32</v>
      </c>
    </row>
    <row r="11" spans="1:7" ht="18">
      <c r="A11" t="s">
        <v>33</v>
      </c>
      <c r="C11" s="6"/>
      <c r="D11" s="6"/>
      <c r="E11" s="5"/>
      <c r="F11" s="6"/>
      <c r="G11" s="6">
        <f>'[1]ШТ'!D25</f>
        <v>1116390</v>
      </c>
    </row>
    <row r="12" spans="3:7" ht="15">
      <c r="C12" s="6"/>
      <c r="D12" s="6"/>
      <c r="E12" s="6"/>
      <c r="F12" s="6"/>
      <c r="G12" s="6"/>
    </row>
    <row r="13" spans="2:7" ht="15.75">
      <c r="B13" s="10"/>
      <c r="C13" s="10"/>
      <c r="D13" s="10"/>
      <c r="E13" s="10"/>
      <c r="F13" s="10"/>
      <c r="G13" s="10"/>
    </row>
    <row r="14" spans="1:7" ht="15.75">
      <c r="A14" t="s">
        <v>34</v>
      </c>
      <c r="B14" s="10"/>
      <c r="C14" s="10"/>
      <c r="D14" s="10"/>
      <c r="E14" s="10"/>
      <c r="F14" s="10"/>
      <c r="G14" s="30">
        <f>SUM(G11:G13)</f>
        <v>1116390</v>
      </c>
    </row>
    <row r="15" spans="1:7" ht="15.75">
      <c r="A15" s="10"/>
      <c r="B15" s="10"/>
      <c r="C15" s="10"/>
      <c r="D15" s="10"/>
      <c r="E15" s="10"/>
      <c r="F15" s="10"/>
      <c r="G15" s="10"/>
    </row>
    <row r="16" spans="6:7" ht="15.75">
      <c r="F16" s="10"/>
      <c r="G16" s="10"/>
    </row>
    <row r="17" spans="1:7" ht="15.75">
      <c r="A17" s="10"/>
      <c r="B17" s="10"/>
      <c r="C17" s="10"/>
      <c r="D17" s="10"/>
      <c r="E17" s="10"/>
      <c r="F17" s="10"/>
      <c r="G17" s="10"/>
    </row>
    <row r="18" spans="1:7" ht="15.75">
      <c r="A18" s="10"/>
      <c r="B18" s="10"/>
      <c r="C18" s="10"/>
      <c r="D18" s="10"/>
      <c r="E18" s="10"/>
      <c r="F18" s="10"/>
      <c r="G18" s="10"/>
    </row>
    <row r="19" spans="1:5" ht="15">
      <c r="A19" s="31" t="s">
        <v>35</v>
      </c>
      <c r="E19" t="s">
        <v>22</v>
      </c>
    </row>
    <row r="20" spans="1:7" ht="15.75">
      <c r="A20" s="10"/>
      <c r="B20" s="10"/>
      <c r="C20" s="10"/>
      <c r="D20" s="10"/>
      <c r="E20" s="10"/>
      <c r="F20" s="10"/>
      <c r="G20" s="10"/>
    </row>
    <row r="21" spans="1:7" ht="15.75">
      <c r="A21" s="10"/>
      <c r="B21" s="10"/>
      <c r="C21" s="10"/>
      <c r="D21" s="10"/>
      <c r="E21" s="10"/>
      <c r="F21" s="10"/>
      <c r="G21" s="10"/>
    </row>
    <row r="22" ht="15.75">
      <c r="A22" s="10"/>
    </row>
    <row r="23" ht="15.75">
      <c r="A23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" sqref="D1"/>
    </sheetView>
  </sheetViews>
  <sheetFormatPr defaultColWidth="9.140625" defaultRowHeight="15"/>
  <sheetData>
    <row r="1" ht="15">
      <c r="D1" s="22">
        <v>4</v>
      </c>
    </row>
    <row r="3" spans="2:6" ht="15">
      <c r="B3" s="31" t="s">
        <v>36</v>
      </c>
      <c r="C3" s="31"/>
      <c r="D3" s="31"/>
      <c r="E3" s="31"/>
      <c r="F3" s="31"/>
    </row>
    <row r="4" ht="15.75">
      <c r="G4" s="10"/>
    </row>
    <row r="5" ht="15.75">
      <c r="G5" s="32" t="s">
        <v>37</v>
      </c>
    </row>
    <row r="6" ht="15.75">
      <c r="G6" s="10"/>
    </row>
    <row r="7" spans="1:7" ht="15.75">
      <c r="A7" t="s">
        <v>38</v>
      </c>
      <c r="G7" s="10"/>
    </row>
    <row r="8" spans="1:7" ht="15.75">
      <c r="A8" s="10" t="s">
        <v>39</v>
      </c>
      <c r="B8" s="10"/>
      <c r="C8" s="10"/>
      <c r="D8" s="10"/>
      <c r="E8" s="10"/>
      <c r="F8" s="10"/>
      <c r="G8" s="10"/>
    </row>
    <row r="9" spans="1:7" ht="15.75">
      <c r="A9" t="s">
        <v>40</v>
      </c>
      <c r="G9" s="33">
        <f>'[1]аморт'!F24</f>
        <v>174217</v>
      </c>
    </row>
    <row r="10" ht="15.75">
      <c r="G10" s="33"/>
    </row>
    <row r="11" ht="15.75">
      <c r="G11" s="33"/>
    </row>
    <row r="12" ht="15.75">
      <c r="G12" s="33"/>
    </row>
    <row r="13" spans="1:7" ht="15.75">
      <c r="A13" t="s">
        <v>41</v>
      </c>
      <c r="G13" s="33"/>
    </row>
    <row r="14" spans="1:7" ht="15.75">
      <c r="A14" t="s">
        <v>42</v>
      </c>
      <c r="G14" s="33"/>
    </row>
    <row r="15" spans="1:7" ht="15.75">
      <c r="A15" t="s">
        <v>43</v>
      </c>
      <c r="G15" s="33">
        <f>'[1]прВитрОП'!G14*22%</f>
        <v>245605.8</v>
      </c>
    </row>
    <row r="16" ht="15.75">
      <c r="G16" s="33"/>
    </row>
    <row r="17" ht="15.75">
      <c r="G17" s="33"/>
    </row>
    <row r="18" ht="15.75">
      <c r="G18" s="33"/>
    </row>
    <row r="19" ht="15.75">
      <c r="G19" s="33"/>
    </row>
    <row r="20" spans="1:7" ht="15.75">
      <c r="A20" t="s">
        <v>44</v>
      </c>
      <c r="G20" s="34">
        <f>SUM(G7:G19)</f>
        <v>419822.8</v>
      </c>
    </row>
    <row r="21" ht="15.75">
      <c r="G21" s="10"/>
    </row>
    <row r="24" spans="1:5" ht="15">
      <c r="A24" t="s">
        <v>29</v>
      </c>
      <c r="E2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32" sqref="K32"/>
    </sheetView>
  </sheetViews>
  <sheetFormatPr defaultColWidth="9.140625" defaultRowHeight="15"/>
  <sheetData>
    <row r="1" spans="4:7" ht="15">
      <c r="D1" s="22">
        <v>5</v>
      </c>
      <c r="G1" s="35"/>
    </row>
    <row r="2" ht="15">
      <c r="G2" s="35"/>
    </row>
    <row r="3" spans="2:7" ht="15">
      <c r="B3" s="31" t="s">
        <v>45</v>
      </c>
      <c r="C3" s="31"/>
      <c r="D3" s="31"/>
      <c r="E3" s="31"/>
      <c r="F3" s="31"/>
      <c r="G3" s="36"/>
    </row>
    <row r="4" ht="15">
      <c r="G4" s="35"/>
    </row>
    <row r="5" ht="15.75">
      <c r="G5" s="33"/>
    </row>
    <row r="6" ht="15.75">
      <c r="G6" s="33" t="s">
        <v>37</v>
      </c>
    </row>
    <row r="7" spans="1:7" ht="15.75">
      <c r="A7" t="s">
        <v>46</v>
      </c>
      <c r="G7" s="33"/>
    </row>
    <row r="8" ht="15.75">
      <c r="G8" s="33"/>
    </row>
    <row r="9" ht="15.75">
      <c r="G9" s="33"/>
    </row>
    <row r="10" spans="1:7" ht="15.75">
      <c r="A10" t="s">
        <v>47</v>
      </c>
      <c r="B10" s="17"/>
      <c r="C10" s="17"/>
      <c r="D10" s="17"/>
      <c r="E10" s="17"/>
      <c r="F10" s="17"/>
      <c r="G10" s="33"/>
    </row>
    <row r="11" spans="1:7" ht="15">
      <c r="A11" s="17" t="s">
        <v>48</v>
      </c>
      <c r="B11" s="17"/>
      <c r="C11" s="17"/>
      <c r="D11" s="17"/>
      <c r="E11" s="17"/>
      <c r="F11" s="17"/>
      <c r="G11" s="37">
        <v>60418</v>
      </c>
    </row>
    <row r="12" ht="15.75">
      <c r="G12" s="33"/>
    </row>
    <row r="13" spans="1:7" ht="15">
      <c r="A13" s="17" t="s">
        <v>49</v>
      </c>
      <c r="B13" s="17"/>
      <c r="C13" s="17"/>
      <c r="D13" s="17"/>
      <c r="E13" s="17"/>
      <c r="F13" s="17"/>
      <c r="G13" s="38"/>
    </row>
    <row r="14" spans="1:7" ht="15">
      <c r="A14" s="17" t="s">
        <v>50</v>
      </c>
      <c r="B14" s="17"/>
      <c r="C14" s="17"/>
      <c r="D14" s="17"/>
      <c r="E14" s="17"/>
      <c r="F14" s="17"/>
      <c r="G14" s="38"/>
    </row>
    <row r="15" spans="1:7" ht="15">
      <c r="A15" s="17" t="s">
        <v>51</v>
      </c>
      <c r="B15" s="17"/>
      <c r="C15" s="17"/>
      <c r="D15" s="17"/>
      <c r="E15" s="17"/>
      <c r="F15" s="17"/>
      <c r="G15" s="38"/>
    </row>
    <row r="16" spans="1:7" ht="15">
      <c r="A16" s="17" t="s">
        <v>52</v>
      </c>
      <c r="B16" s="17"/>
      <c r="C16" s="17"/>
      <c r="D16" s="17"/>
      <c r="E16" s="17"/>
      <c r="F16" s="17"/>
      <c r="G16" s="38"/>
    </row>
    <row r="17" spans="1:7" ht="15">
      <c r="A17" s="17" t="s">
        <v>53</v>
      </c>
      <c r="B17" s="17"/>
      <c r="C17" s="17"/>
      <c r="D17" s="17"/>
      <c r="E17" s="17"/>
      <c r="F17" s="17"/>
      <c r="G17" s="38"/>
    </row>
    <row r="18" spans="1:7" ht="15">
      <c r="A18" s="17" t="s">
        <v>54</v>
      </c>
      <c r="B18" s="17"/>
      <c r="C18" s="17"/>
      <c r="D18" s="17"/>
      <c r="E18" s="17"/>
      <c r="F18" s="17"/>
      <c r="G18" s="38"/>
    </row>
    <row r="19" spans="1:7" ht="15">
      <c r="A19" s="17" t="s">
        <v>55</v>
      </c>
      <c r="B19" s="17"/>
      <c r="C19" s="17"/>
      <c r="D19" s="17"/>
      <c r="E19" s="17"/>
      <c r="F19" s="17"/>
      <c r="G19" s="38">
        <v>1096900</v>
      </c>
    </row>
    <row r="20" spans="1:7" ht="15">
      <c r="A20" s="17"/>
      <c r="B20" s="17"/>
      <c r="C20" s="17"/>
      <c r="D20" s="17"/>
      <c r="E20" s="17"/>
      <c r="F20" s="17"/>
      <c r="G20" s="38"/>
    </row>
    <row r="21" spans="1:7" ht="15">
      <c r="A21" s="17"/>
      <c r="B21" s="17"/>
      <c r="C21" s="17"/>
      <c r="D21" s="17"/>
      <c r="E21" s="17"/>
      <c r="F21" s="17"/>
      <c r="G21" s="38"/>
    </row>
    <row r="22" spans="1:7" ht="15">
      <c r="A22" s="17" t="s">
        <v>56</v>
      </c>
      <c r="B22" s="17"/>
      <c r="C22" s="17"/>
      <c r="D22" s="17"/>
      <c r="E22" s="17"/>
      <c r="F22" s="17"/>
      <c r="G22" s="38"/>
    </row>
    <row r="23" spans="1:7" ht="15">
      <c r="A23" s="17" t="s">
        <v>57</v>
      </c>
      <c r="B23" s="17"/>
      <c r="C23" s="17"/>
      <c r="D23" s="17"/>
      <c r="E23" s="17"/>
      <c r="F23" s="17"/>
      <c r="G23" s="38"/>
    </row>
    <row r="24" spans="1:7" ht="15">
      <c r="A24" s="17" t="s">
        <v>58</v>
      </c>
      <c r="B24" s="17"/>
      <c r="C24" s="17"/>
      <c r="D24" s="17"/>
      <c r="E24" s="17"/>
      <c r="F24" s="17"/>
      <c r="G24" s="38"/>
    </row>
    <row r="25" spans="1:7" ht="15">
      <c r="A25" s="17" t="s">
        <v>59</v>
      </c>
      <c r="B25" s="17"/>
      <c r="C25" s="17"/>
      <c r="D25" s="17"/>
      <c r="E25" s="17"/>
      <c r="F25" s="17"/>
      <c r="G25" s="38"/>
    </row>
    <row r="26" spans="1:7" ht="15">
      <c r="A26" s="17" t="s">
        <v>60</v>
      </c>
      <c r="B26" s="17"/>
      <c r="C26" s="17"/>
      <c r="D26" s="17"/>
      <c r="E26" s="17"/>
      <c r="F26" s="17"/>
      <c r="G26" s="38"/>
    </row>
    <row r="27" spans="1:7" ht="15">
      <c r="A27" s="17" t="s">
        <v>61</v>
      </c>
      <c r="B27" s="17"/>
      <c r="C27" s="17"/>
      <c r="D27" s="17"/>
      <c r="E27" s="17"/>
      <c r="F27" s="17"/>
      <c r="G27" s="38">
        <v>11469</v>
      </c>
    </row>
    <row r="28" spans="1:7" ht="15">
      <c r="A28" s="17"/>
      <c r="B28" s="17"/>
      <c r="C28" s="17"/>
      <c r="D28" s="17"/>
      <c r="E28" s="17"/>
      <c r="F28" s="17"/>
      <c r="G28" s="38"/>
    </row>
    <row r="29" spans="1:7" ht="15">
      <c r="A29" s="17" t="s">
        <v>62</v>
      </c>
      <c r="B29" s="17"/>
      <c r="C29" s="17"/>
      <c r="D29" s="17"/>
      <c r="E29" s="17"/>
      <c r="F29" s="17"/>
      <c r="G29" s="38">
        <v>820000</v>
      </c>
    </row>
    <row r="30" spans="6:7" ht="15.75">
      <c r="F30" s="10"/>
      <c r="G30" s="34"/>
    </row>
    <row r="31" spans="1:7" ht="15">
      <c r="A31" t="s">
        <v>63</v>
      </c>
      <c r="G31" s="35">
        <v>3483</v>
      </c>
    </row>
    <row r="32" ht="15">
      <c r="G32" s="35"/>
    </row>
    <row r="33" ht="15">
      <c r="G33" s="35"/>
    </row>
    <row r="34" ht="15">
      <c r="G34" s="35"/>
    </row>
    <row r="35" ht="15">
      <c r="G35" s="35"/>
    </row>
    <row r="36" spans="1:7" ht="15.75">
      <c r="A36" t="s">
        <v>64</v>
      </c>
      <c r="F36" s="10"/>
      <c r="G36" s="25">
        <f>SUM(G11:G35)</f>
        <v>1992270</v>
      </c>
    </row>
    <row r="37" ht="15">
      <c r="G37" s="35"/>
    </row>
    <row r="38" ht="15">
      <c r="G38" s="35"/>
    </row>
    <row r="39" spans="1:7" ht="15">
      <c r="A39" t="s">
        <v>29</v>
      </c>
      <c r="F39" t="s">
        <v>22</v>
      </c>
      <c r="G39" s="35"/>
    </row>
    <row r="40" ht="15">
      <c r="G40" s="3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27" sqref="I27"/>
    </sheetView>
  </sheetViews>
  <sheetFormatPr defaultColWidth="9.140625" defaultRowHeight="15"/>
  <sheetData>
    <row r="1" spans="2:7" ht="15.75">
      <c r="B1" t="s">
        <v>65</v>
      </c>
      <c r="E1" s="3">
        <v>6</v>
      </c>
      <c r="G1" s="35"/>
    </row>
    <row r="2" spans="4:7" ht="15">
      <c r="D2" s="2" t="s">
        <v>66</v>
      </c>
      <c r="E2" s="2"/>
      <c r="F2" s="2"/>
      <c r="G2" s="2"/>
    </row>
    <row r="3" spans="1:7" ht="15">
      <c r="A3" s="17"/>
      <c r="B3" s="17"/>
      <c r="C3" s="17"/>
      <c r="D3" s="17"/>
      <c r="E3" s="17"/>
      <c r="F3" s="17"/>
      <c r="G3" s="38"/>
    </row>
    <row r="4" spans="1:8" ht="15.75">
      <c r="A4" s="17"/>
      <c r="B4" s="17" t="s">
        <v>67</v>
      </c>
      <c r="C4" s="17"/>
      <c r="D4" s="17"/>
      <c r="E4" s="17"/>
      <c r="F4" s="17"/>
      <c r="G4" s="38"/>
      <c r="H4" s="10" t="s">
        <v>68</v>
      </c>
    </row>
    <row r="5" spans="1:8" ht="15.75">
      <c r="A5" s="17"/>
      <c r="B5" s="17"/>
      <c r="C5" s="17"/>
      <c r="D5" s="17"/>
      <c r="E5" s="17"/>
      <c r="F5" s="17"/>
      <c r="G5" s="38"/>
      <c r="H5" s="10"/>
    </row>
    <row r="6" spans="1:8" ht="15">
      <c r="A6" s="17"/>
      <c r="B6" s="17"/>
      <c r="C6" s="17"/>
      <c r="D6" s="17"/>
      <c r="E6" s="17"/>
      <c r="F6" s="17"/>
      <c r="G6" s="38"/>
      <c r="H6" s="2"/>
    </row>
    <row r="7" spans="1:8" ht="15">
      <c r="A7" s="17" t="s">
        <v>69</v>
      </c>
      <c r="B7" s="17"/>
      <c r="C7" s="17"/>
      <c r="D7" s="17"/>
      <c r="E7" s="17"/>
      <c r="F7" s="17"/>
      <c r="G7" s="38"/>
      <c r="H7" s="23">
        <v>700390</v>
      </c>
    </row>
    <row r="8" spans="1:8" ht="15">
      <c r="A8" s="17"/>
      <c r="B8" s="17"/>
      <c r="C8" s="17"/>
      <c r="D8" s="17"/>
      <c r="E8" s="17"/>
      <c r="F8" s="17"/>
      <c r="G8" s="38"/>
      <c r="H8" s="2"/>
    </row>
    <row r="9" spans="1:8" ht="15">
      <c r="A9" s="17" t="s">
        <v>70</v>
      </c>
      <c r="B9" s="17"/>
      <c r="C9" s="17"/>
      <c r="D9" s="17"/>
      <c r="E9" s="17"/>
      <c r="F9" s="17"/>
      <c r="G9" s="38"/>
      <c r="H9" s="2"/>
    </row>
    <row r="10" spans="1:8" ht="15">
      <c r="A10" s="17" t="s">
        <v>71</v>
      </c>
      <c r="B10" s="17"/>
      <c r="C10" s="17"/>
      <c r="D10" s="17"/>
      <c r="E10" s="17"/>
      <c r="F10" s="17"/>
      <c r="G10" s="38"/>
      <c r="H10" s="2"/>
    </row>
    <row r="11" spans="1:8" ht="15">
      <c r="A11" s="17" t="s">
        <v>72</v>
      </c>
      <c r="B11" s="17"/>
      <c r="C11" s="17"/>
      <c r="D11" s="17"/>
      <c r="E11" s="17"/>
      <c r="F11" s="17"/>
      <c r="G11" s="38"/>
      <c r="H11" s="2"/>
    </row>
    <row r="12" spans="1:8" ht="15">
      <c r="A12" s="17" t="s">
        <v>73</v>
      </c>
      <c r="B12" s="17"/>
      <c r="C12" s="17"/>
      <c r="D12" s="17"/>
      <c r="E12" s="17"/>
      <c r="F12" s="17"/>
      <c r="G12" s="38"/>
      <c r="H12" s="23">
        <v>10285</v>
      </c>
    </row>
    <row r="13" spans="1:8" ht="15">
      <c r="A13" s="17"/>
      <c r="B13" s="17"/>
      <c r="C13" s="17"/>
      <c r="D13" s="17"/>
      <c r="E13" s="17"/>
      <c r="F13" s="17"/>
      <c r="G13" s="38"/>
      <c r="H13" s="2"/>
    </row>
    <row r="14" spans="1:8" ht="15">
      <c r="A14" s="17"/>
      <c r="B14" s="17"/>
      <c r="C14" s="17"/>
      <c r="D14" s="17"/>
      <c r="E14" s="17"/>
      <c r="F14" s="17"/>
      <c r="G14" s="38"/>
      <c r="H14" s="2"/>
    </row>
    <row r="15" spans="1:8" ht="15">
      <c r="A15" s="17" t="s">
        <v>74</v>
      </c>
      <c r="B15" s="17"/>
      <c r="C15" s="17"/>
      <c r="D15" s="17"/>
      <c r="E15" s="17"/>
      <c r="F15" s="17"/>
      <c r="G15" s="38"/>
      <c r="H15" s="2"/>
    </row>
    <row r="16" spans="1:8" ht="15">
      <c r="A16" s="17" t="s">
        <v>75</v>
      </c>
      <c r="B16" s="17"/>
      <c r="C16" s="17"/>
      <c r="D16" s="17"/>
      <c r="E16" s="17"/>
      <c r="F16" s="17"/>
      <c r="G16" s="38"/>
      <c r="H16" s="2"/>
    </row>
    <row r="17" spans="1:8" ht="15">
      <c r="A17" t="s">
        <v>76</v>
      </c>
      <c r="B17" s="17"/>
      <c r="C17" s="17"/>
      <c r="D17" s="17"/>
      <c r="E17" s="17"/>
      <c r="F17" s="17"/>
      <c r="G17" s="38"/>
      <c r="H17" s="23">
        <v>4500</v>
      </c>
    </row>
    <row r="18" spans="1:8" ht="15">
      <c r="A18" s="17"/>
      <c r="B18" s="17"/>
      <c r="C18" s="17"/>
      <c r="D18" s="17"/>
      <c r="E18" s="17"/>
      <c r="F18" s="17"/>
      <c r="G18" s="38"/>
      <c r="H18" s="2"/>
    </row>
    <row r="19" spans="1:8" ht="15">
      <c r="A19" t="s">
        <v>77</v>
      </c>
      <c r="E19" s="17"/>
      <c r="F19" s="17"/>
      <c r="G19" s="38"/>
      <c r="H19" s="2">
        <v>10080</v>
      </c>
    </row>
    <row r="20" spans="1:8" ht="15">
      <c r="A20" t="s">
        <v>78</v>
      </c>
      <c r="B20" s="17"/>
      <c r="C20" s="17"/>
      <c r="D20" s="17"/>
      <c r="E20" s="17"/>
      <c r="F20" s="17"/>
      <c r="G20" s="38"/>
      <c r="H20" s="25"/>
    </row>
    <row r="21" spans="7:8" ht="15">
      <c r="G21" s="35"/>
      <c r="H21" s="35"/>
    </row>
    <row r="22" spans="1:8" ht="15">
      <c r="A22" s="17" t="s">
        <v>79</v>
      </c>
      <c r="B22" s="17"/>
      <c r="C22" s="17"/>
      <c r="D22" s="17"/>
      <c r="E22" s="17"/>
      <c r="F22" s="17"/>
      <c r="G22" s="38"/>
      <c r="H22" s="25">
        <f>SUM(H7:H21)</f>
        <v>725255</v>
      </c>
    </row>
    <row r="23" ht="15">
      <c r="G23" s="35"/>
    </row>
    <row r="24" ht="15">
      <c r="G24" s="35"/>
    </row>
    <row r="25" ht="15">
      <c r="G25" s="35"/>
    </row>
    <row r="26" spans="1:7" ht="15">
      <c r="A26" t="s">
        <v>29</v>
      </c>
      <c r="F26" t="s">
        <v>22</v>
      </c>
      <c r="G26" s="35"/>
    </row>
    <row r="27" ht="15">
      <c r="G27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Dushka</dc:creator>
  <cp:keywords/>
  <dc:description/>
  <cp:lastModifiedBy>Анастасія Яблонська</cp:lastModifiedBy>
  <dcterms:created xsi:type="dcterms:W3CDTF">2020-02-26T13:40:37Z</dcterms:created>
  <dcterms:modified xsi:type="dcterms:W3CDTF">2022-01-25T15:12:06Z</dcterms:modified>
  <cp:category/>
  <cp:version/>
  <cp:contentType/>
  <cp:contentStatus/>
</cp:coreProperties>
</file>