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3.02.20 " sheetId="1" r:id="rId1"/>
  </sheets>
  <definedNames>
    <definedName name="_xlnm.Print_Area" localSheetId="0">'03.02.20 '!$A$1:$E$43</definedName>
  </definedNames>
  <calcPr calcId="125725"/>
</workbook>
</file>

<file path=xl/calcChain.xml><?xml version="1.0" encoding="utf-8"?>
<calcChain xmlns="http://schemas.openxmlformats.org/spreadsheetml/2006/main">
  <c r="D27" i="1"/>
  <c r="D28" s="1"/>
  <c r="D23"/>
  <c r="C23"/>
  <c r="C27" s="1"/>
  <c r="B16"/>
  <c r="B17" s="1"/>
  <c r="C28" l="1"/>
  <c r="C30" s="1"/>
  <c r="B21"/>
  <c r="B18"/>
  <c r="B27" s="1"/>
  <c r="D30"/>
  <c r="C31" l="1"/>
  <c r="C33" s="1"/>
  <c r="B28"/>
  <c r="B30" s="1"/>
  <c r="D31"/>
  <c r="D33" s="1"/>
  <c r="B31" l="1"/>
  <c r="B33" s="1"/>
</calcChain>
</file>

<file path=xl/sharedStrings.xml><?xml version="1.0" encoding="utf-8"?>
<sst xmlns="http://schemas.openxmlformats.org/spreadsheetml/2006/main" count="38" uniqueCount="36">
  <si>
    <t>ПОГОДЖЕНО</t>
  </si>
  <si>
    <t>ЗАТВЕРДЖЕНО</t>
  </si>
  <si>
    <t>Начальник УМГ</t>
  </si>
  <si>
    <t>Директор ММКП "РБУ"</t>
  </si>
  <si>
    <t>_________________Гасинець В.О.</t>
  </si>
  <si>
    <t>_________________Діус В.В.</t>
  </si>
  <si>
    <t>03.02.2020р.</t>
  </si>
  <si>
    <t xml:space="preserve">   К А Л Ь К У Л Я Ц І Я</t>
  </si>
  <si>
    <t>Вартості  роботи  автомобіля Fiat Dukato                                    № АО 73-02 ВО</t>
  </si>
  <si>
    <t>з 03  лютого 2020р.</t>
  </si>
  <si>
    <t>Статті собівартості</t>
  </si>
  <si>
    <t xml:space="preserve">Fiat Dukato   № АО 73-02 ВО </t>
  </si>
  <si>
    <t>Год</t>
  </si>
  <si>
    <t>км                               влітку</t>
  </si>
  <si>
    <t>км                              взимку</t>
  </si>
  <si>
    <t>Заробітна плата</t>
  </si>
  <si>
    <t>Премія 42%</t>
  </si>
  <si>
    <t>Разом:</t>
  </si>
  <si>
    <t>Відрах.</t>
  </si>
  <si>
    <t>бензин 92</t>
  </si>
  <si>
    <t xml:space="preserve">на з-ту </t>
  </si>
  <si>
    <t xml:space="preserve">Накладні витрати </t>
  </si>
  <si>
    <t>Паливо</t>
  </si>
  <si>
    <t>-</t>
  </si>
  <si>
    <t>Знос шин</t>
  </si>
  <si>
    <t>Амортизація</t>
  </si>
  <si>
    <t>Разом</t>
  </si>
  <si>
    <t>Рентаб.</t>
  </si>
  <si>
    <t>ПДВ</t>
  </si>
  <si>
    <t>Всього:</t>
  </si>
  <si>
    <t xml:space="preserve">Механік </t>
  </si>
  <si>
    <t>Кеселичка І.І.</t>
  </si>
  <si>
    <t>Економіст</t>
  </si>
  <si>
    <t>Беца Г.І.</t>
  </si>
  <si>
    <t>Перевірено:</t>
  </si>
  <si>
    <t>__________________________________________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</si>
</sst>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b/>
      <sz val="12"/>
      <name val="Book Antiqua"/>
      <family val="1"/>
      <charset val="204"/>
    </font>
    <font>
      <b/>
      <sz val="10"/>
      <name val="Book Antiqua"/>
      <family val="1"/>
      <charset val="204"/>
    </font>
    <font>
      <sz val="10"/>
      <name val="Book Antiqua"/>
      <family val="1"/>
      <charset val="204"/>
    </font>
    <font>
      <sz val="12"/>
      <name val="Book Antiqua"/>
      <family val="1"/>
      <charset val="204"/>
    </font>
    <font>
      <b/>
      <sz val="11"/>
      <name val="Arial"/>
      <family val="2"/>
      <charset val="204"/>
    </font>
    <font>
      <b/>
      <sz val="11"/>
      <name val="Book Antiqua"/>
      <family val="1"/>
      <charset val="204"/>
    </font>
    <font>
      <sz val="11"/>
      <name val="Book Antiqua"/>
      <family val="1"/>
      <charset val="204"/>
    </font>
    <font>
      <b/>
      <i/>
      <sz val="16"/>
      <name val="Book Antiqua"/>
      <family val="1"/>
      <charset val="204"/>
    </font>
    <font>
      <b/>
      <i/>
      <sz val="12"/>
      <name val="Book Antiqua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2" fontId="6" fillId="0" borderId="0" xfId="0" applyNumberFormat="1" applyFont="1" applyAlignment="1"/>
    <xf numFmtId="0" fontId="7" fillId="0" borderId="0" xfId="0" applyFont="1"/>
    <xf numFmtId="0" fontId="8" fillId="0" borderId="0" xfId="0" applyFont="1" applyAlignment="1">
      <alignment horizontal="center"/>
    </xf>
    <xf numFmtId="0" fontId="0" fillId="0" borderId="0" xfId="0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2" fontId="4" fillId="0" borderId="23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/>
    <xf numFmtId="9" fontId="4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Normal="100" workbookViewId="0">
      <selection activeCell="N27" sqref="N27"/>
    </sheetView>
  </sheetViews>
  <sheetFormatPr defaultRowHeight="13.5"/>
  <cols>
    <col min="1" max="1" width="32.42578125" style="3" customWidth="1"/>
    <col min="2" max="2" width="15.5703125" style="3" customWidth="1"/>
    <col min="3" max="3" width="14.85546875" style="3" customWidth="1"/>
    <col min="4" max="4" width="9" style="3" customWidth="1"/>
    <col min="5" max="5" width="6.28515625" style="3" customWidth="1"/>
  </cols>
  <sheetData>
    <row r="1" spans="1:16" ht="16.5">
      <c r="A1" s="1" t="s">
        <v>0</v>
      </c>
      <c r="B1" s="2"/>
      <c r="C1" s="1" t="s">
        <v>1</v>
      </c>
    </row>
    <row r="2" spans="1:16" ht="16.5">
      <c r="A2" s="4" t="s">
        <v>2</v>
      </c>
      <c r="B2" s="2"/>
      <c r="C2" s="1" t="s">
        <v>3</v>
      </c>
    </row>
    <row r="3" spans="1:16" ht="16.5">
      <c r="A3" s="5" t="s">
        <v>4</v>
      </c>
      <c r="B3" s="2"/>
      <c r="C3" s="1" t="s">
        <v>5</v>
      </c>
    </row>
    <row r="4" spans="1:16" ht="16.5">
      <c r="B4" s="2"/>
      <c r="C4" s="1"/>
    </row>
    <row r="5" spans="1:16" ht="15.75">
      <c r="A5" s="6" t="s">
        <v>6</v>
      </c>
      <c r="B5" s="2"/>
      <c r="C5" s="6" t="s">
        <v>6</v>
      </c>
    </row>
    <row r="6" spans="1:16" ht="16.5">
      <c r="A6" s="1"/>
      <c r="B6" s="2"/>
      <c r="C6" s="1"/>
      <c r="D6" s="7"/>
      <c r="E6" s="8"/>
    </row>
    <row r="7" spans="1:16" ht="16.5">
      <c r="A7" s="1"/>
      <c r="B7" s="2"/>
      <c r="C7" s="1"/>
      <c r="D7" s="7"/>
      <c r="E7" s="8"/>
    </row>
    <row r="8" spans="1:16" ht="21" customHeight="1">
      <c r="A8" s="9" t="s">
        <v>7</v>
      </c>
      <c r="B8" s="10"/>
      <c r="C8" s="10"/>
      <c r="D8" s="10"/>
    </row>
    <row r="9" spans="1:16" ht="49.5" customHeight="1">
      <c r="A9" s="11" t="s">
        <v>8</v>
      </c>
      <c r="B9" s="11"/>
      <c r="C9" s="11"/>
      <c r="D9" s="11"/>
      <c r="E9" s="11"/>
    </row>
    <row r="10" spans="1:16" ht="21">
      <c r="A10" s="12" t="s">
        <v>9</v>
      </c>
      <c r="B10" s="12"/>
      <c r="C10" s="12"/>
      <c r="D10" s="12"/>
      <c r="E10" s="12"/>
    </row>
    <row r="11" spans="1:16" ht="16.5" thickBot="1">
      <c r="B11" s="13"/>
      <c r="C11" s="13"/>
    </row>
    <row r="12" spans="1:16" ht="16.5" customHeight="1">
      <c r="A12" s="14" t="s">
        <v>10</v>
      </c>
      <c r="B12" s="15" t="s">
        <v>11</v>
      </c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</row>
    <row r="13" spans="1:16" ht="17.25" customHeight="1" thickBot="1">
      <c r="A13" s="20"/>
      <c r="B13" s="21"/>
      <c r="C13" s="22"/>
      <c r="D13" s="22"/>
      <c r="E13" s="23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</row>
    <row r="14" spans="1:16" ht="35.25" customHeight="1" thickBot="1">
      <c r="A14" s="24"/>
      <c r="B14" s="25" t="s">
        <v>12</v>
      </c>
      <c r="C14" s="26" t="s">
        <v>13</v>
      </c>
      <c r="D14" s="27" t="s">
        <v>14</v>
      </c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19"/>
    </row>
    <row r="15" spans="1:16" ht="15.75" customHeight="1" thickBot="1">
      <c r="A15" s="30" t="s">
        <v>15</v>
      </c>
      <c r="B15" s="31">
        <v>54.98</v>
      </c>
      <c r="C15" s="32"/>
      <c r="D15" s="33"/>
      <c r="E15" s="34"/>
      <c r="F15" s="35"/>
      <c r="G15" s="35"/>
      <c r="H15" s="36"/>
      <c r="I15" s="36"/>
      <c r="J15" s="36"/>
      <c r="K15" s="36"/>
      <c r="L15" s="36"/>
      <c r="M15" s="36"/>
      <c r="N15" s="36"/>
      <c r="O15" s="36"/>
      <c r="P15" s="19"/>
    </row>
    <row r="16" spans="1:16" ht="15.75" customHeight="1" thickBot="1">
      <c r="A16" s="30" t="s">
        <v>16</v>
      </c>
      <c r="B16" s="31">
        <f>ROUND(B15*42%,2)</f>
        <v>23.09</v>
      </c>
      <c r="C16" s="32"/>
      <c r="D16" s="33"/>
      <c r="E16" s="34"/>
      <c r="F16" s="35"/>
      <c r="G16" s="35"/>
      <c r="H16" s="36"/>
      <c r="I16" s="36"/>
      <c r="J16" s="36"/>
      <c r="K16" s="36"/>
      <c r="L16" s="36"/>
      <c r="M16" s="36"/>
      <c r="N16" s="36"/>
      <c r="O16" s="36"/>
      <c r="P16" s="19"/>
    </row>
    <row r="17" spans="1:16" ht="15.75" customHeight="1" thickBot="1">
      <c r="A17" s="30" t="s">
        <v>17</v>
      </c>
      <c r="B17" s="31">
        <f>ROUND(B15+B16,2)</f>
        <v>78.069999999999993</v>
      </c>
      <c r="C17" s="32"/>
      <c r="D17" s="33"/>
      <c r="E17" s="34"/>
      <c r="F17" s="35"/>
      <c r="G17" s="35"/>
      <c r="H17" s="36"/>
      <c r="I17" s="36"/>
      <c r="J17" s="36"/>
      <c r="K17" s="36"/>
      <c r="L17" s="36"/>
      <c r="M17" s="36"/>
      <c r="N17" s="36"/>
      <c r="O17" s="36"/>
      <c r="P17" s="19"/>
    </row>
    <row r="18" spans="1:16" ht="15.75" customHeight="1">
      <c r="A18" s="37" t="s">
        <v>18</v>
      </c>
      <c r="B18" s="38">
        <f>ROUND(B17*22%,2)</f>
        <v>17.18</v>
      </c>
      <c r="C18" s="39"/>
      <c r="D18" s="40"/>
      <c r="E18" s="41"/>
      <c r="F18" s="36"/>
      <c r="G18" s="36"/>
      <c r="H18" s="36"/>
      <c r="I18" s="36"/>
      <c r="J18" s="36"/>
      <c r="K18" s="36"/>
      <c r="L18" s="36" t="s">
        <v>19</v>
      </c>
      <c r="M18" s="36"/>
      <c r="N18" s="36"/>
      <c r="O18" s="36"/>
      <c r="P18" s="19"/>
    </row>
    <row r="19" spans="1:16" ht="15.75" customHeight="1">
      <c r="A19" s="37" t="s">
        <v>20</v>
      </c>
      <c r="B19" s="42"/>
      <c r="C19" s="43"/>
      <c r="D19" s="44"/>
      <c r="E19" s="4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19"/>
    </row>
    <row r="20" spans="1:16" ht="16.5" customHeight="1" thickBot="1">
      <c r="A20" s="46">
        <v>0.22</v>
      </c>
      <c r="B20" s="47"/>
      <c r="C20" s="48"/>
      <c r="D20" s="49"/>
      <c r="E20" s="50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19"/>
    </row>
    <row r="21" spans="1:16" ht="15.75" customHeight="1">
      <c r="A21" s="37" t="s">
        <v>21</v>
      </c>
      <c r="B21" s="38">
        <f>ROUND(B17*65.9%,2)</f>
        <v>51.45</v>
      </c>
      <c r="C21" s="39"/>
      <c r="D21" s="40"/>
      <c r="E21" s="41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19"/>
    </row>
    <row r="22" spans="1:16" ht="16.5" customHeight="1" thickBot="1">
      <c r="A22" s="46">
        <v>0.65900000000000003</v>
      </c>
      <c r="B22" s="47"/>
      <c r="C22" s="48"/>
      <c r="D22" s="51"/>
      <c r="E22" s="52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19"/>
    </row>
    <row r="23" spans="1:16" ht="15.75" customHeight="1">
      <c r="A23" s="53" t="s">
        <v>22</v>
      </c>
      <c r="B23" s="54" t="s">
        <v>23</v>
      </c>
      <c r="C23" s="43">
        <f>ROUND(0.12*19.39,2)</f>
        <v>2.33</v>
      </c>
      <c r="D23" s="40">
        <f>ROUND(0.13*19.39,2)</f>
        <v>2.52</v>
      </c>
      <c r="E23" s="41"/>
      <c r="F23" s="36"/>
      <c r="G23" s="55"/>
      <c r="H23" s="36"/>
      <c r="I23" s="55"/>
      <c r="J23" s="36"/>
      <c r="K23" s="36"/>
      <c r="L23" s="36"/>
      <c r="M23" s="55"/>
      <c r="N23" s="36"/>
      <c r="O23" s="55"/>
      <c r="P23" s="19"/>
    </row>
    <row r="24" spans="1:16" ht="14.25" customHeight="1" thickBot="1">
      <c r="A24" s="56"/>
      <c r="B24" s="57"/>
      <c r="C24" s="48"/>
      <c r="D24" s="51"/>
      <c r="E24" s="52"/>
      <c r="F24" s="36"/>
      <c r="G24" s="35"/>
      <c r="H24" s="36"/>
      <c r="I24" s="35"/>
      <c r="J24" s="36"/>
      <c r="K24" s="36"/>
      <c r="L24" s="36"/>
      <c r="M24" s="35"/>
      <c r="N24" s="36"/>
      <c r="O24" s="35"/>
      <c r="P24" s="19"/>
    </row>
    <row r="25" spans="1:16" ht="23.25" customHeight="1" thickBot="1">
      <c r="A25" s="58" t="s">
        <v>24</v>
      </c>
      <c r="B25" s="59"/>
      <c r="C25" s="60">
        <v>0.12</v>
      </c>
      <c r="D25" s="61">
        <v>0.12</v>
      </c>
      <c r="E25" s="62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19"/>
    </row>
    <row r="26" spans="1:16" ht="23.25" customHeight="1" thickBot="1">
      <c r="A26" s="58" t="s">
        <v>25</v>
      </c>
      <c r="B26" s="59"/>
      <c r="C26" s="60">
        <v>11.53</v>
      </c>
      <c r="D26" s="61">
        <v>11.53</v>
      </c>
      <c r="E26" s="62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19"/>
    </row>
    <row r="27" spans="1:16" s="66" customFormat="1" ht="21.75" customHeight="1" thickBot="1">
      <c r="A27" s="58" t="s">
        <v>26</v>
      </c>
      <c r="B27" s="63">
        <f>ROUND(SUM(B17:B22),2)</f>
        <v>146.69999999999999</v>
      </c>
      <c r="C27" s="64">
        <f>ROUND(SUM(C23:C26),2)</f>
        <v>13.98</v>
      </c>
      <c r="D27" s="33">
        <f>ROUND(SUM(D23:E26),2)</f>
        <v>14.17</v>
      </c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65"/>
    </row>
    <row r="28" spans="1:16" s="66" customFormat="1" ht="15.75" customHeight="1">
      <c r="A28" s="37" t="s">
        <v>27</v>
      </c>
      <c r="B28" s="38">
        <f>ROUND(B27*0.12,2)</f>
        <v>17.600000000000001</v>
      </c>
      <c r="C28" s="39">
        <f>ROUND(C27*12%,2)</f>
        <v>1.68</v>
      </c>
      <c r="D28" s="40">
        <f>ROUND(D27*12%,2)</f>
        <v>1.7</v>
      </c>
      <c r="E28" s="41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65"/>
    </row>
    <row r="29" spans="1:16" s="66" customFormat="1" ht="16.5" customHeight="1" thickBot="1">
      <c r="A29" s="67">
        <v>0.12</v>
      </c>
      <c r="B29" s="47"/>
      <c r="C29" s="48"/>
      <c r="D29" s="51"/>
      <c r="E29" s="52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65"/>
    </row>
    <row r="30" spans="1:16" s="66" customFormat="1" ht="16.5" customHeight="1" thickBot="1">
      <c r="A30" s="58" t="s">
        <v>17</v>
      </c>
      <c r="B30" s="63">
        <f>ROUND(B27+B28,2)</f>
        <v>164.3</v>
      </c>
      <c r="C30" s="64">
        <f>ROUND(C27+C28,2)</f>
        <v>15.66</v>
      </c>
      <c r="D30" s="33">
        <f>ROUND(D27+D28,2)</f>
        <v>15.87</v>
      </c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65"/>
    </row>
    <row r="31" spans="1:16" s="66" customFormat="1" ht="15.75" customHeight="1">
      <c r="A31" s="37" t="s">
        <v>28</v>
      </c>
      <c r="B31" s="38">
        <f>ROUND(B30*20%,2)</f>
        <v>32.86</v>
      </c>
      <c r="C31" s="39">
        <f>ROUND(C30*20%,2)</f>
        <v>3.13</v>
      </c>
      <c r="D31" s="40">
        <f>ROUND(D30*20%,2)</f>
        <v>3.17</v>
      </c>
      <c r="E31" s="41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65"/>
    </row>
    <row r="32" spans="1:16" s="66" customFormat="1" ht="16.5" customHeight="1" thickBot="1">
      <c r="A32" s="67">
        <v>0.2</v>
      </c>
      <c r="B32" s="47"/>
      <c r="C32" s="48"/>
      <c r="D32" s="51"/>
      <c r="E32" s="52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65"/>
    </row>
    <row r="33" spans="1:16" s="66" customFormat="1" ht="22.5" customHeight="1" thickBot="1">
      <c r="A33" s="58" t="s">
        <v>29</v>
      </c>
      <c r="B33" s="68">
        <f>ROUND(B30+B31,2)</f>
        <v>197.16</v>
      </c>
      <c r="C33" s="69">
        <f>ROUND(C30+C31,2)</f>
        <v>18.79</v>
      </c>
      <c r="D33" s="70">
        <f>D30+D31</f>
        <v>19.04</v>
      </c>
      <c r="E33" s="71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65"/>
    </row>
    <row r="34" spans="1:16" ht="15.75">
      <c r="A34" s="72"/>
      <c r="B34" s="72"/>
      <c r="C34" s="72"/>
      <c r="D34" s="2"/>
    </row>
    <row r="35" spans="1:16" ht="15.75">
      <c r="A35" s="72"/>
      <c r="B35" s="72"/>
      <c r="C35" s="72"/>
      <c r="D35" s="2"/>
    </row>
    <row r="36" spans="1:16">
      <c r="A36" s="3" t="s">
        <v>30</v>
      </c>
      <c r="C36" s="73" t="s">
        <v>31</v>
      </c>
    </row>
    <row r="39" spans="1:16">
      <c r="A39" s="3" t="s">
        <v>32</v>
      </c>
      <c r="C39" s="73" t="s">
        <v>33</v>
      </c>
    </row>
    <row r="40" spans="1:16">
      <c r="C40" s="74"/>
    </row>
    <row r="41" spans="1:16">
      <c r="C41" s="74"/>
    </row>
    <row r="43" spans="1:16">
      <c r="A43" s="3" t="s">
        <v>34</v>
      </c>
      <c r="B43" s="3" t="s">
        <v>35</v>
      </c>
    </row>
  </sheetData>
  <mergeCells count="84">
    <mergeCell ref="K31:K32"/>
    <mergeCell ref="L31:L32"/>
    <mergeCell ref="M31:M32"/>
    <mergeCell ref="N31:N32"/>
    <mergeCell ref="O31:O32"/>
    <mergeCell ref="D33:E33"/>
    <mergeCell ref="O28:O29"/>
    <mergeCell ref="D30:E30"/>
    <mergeCell ref="B31:B32"/>
    <mergeCell ref="C31:C32"/>
    <mergeCell ref="D31:E32"/>
    <mergeCell ref="F31:F32"/>
    <mergeCell ref="G31:G32"/>
    <mergeCell ref="H31:H32"/>
    <mergeCell ref="I31:I32"/>
    <mergeCell ref="J31:J32"/>
    <mergeCell ref="I28:I29"/>
    <mergeCell ref="J28:J29"/>
    <mergeCell ref="K28:K29"/>
    <mergeCell ref="L28:L29"/>
    <mergeCell ref="M28:M29"/>
    <mergeCell ref="N28:N29"/>
    <mergeCell ref="B28:B29"/>
    <mergeCell ref="C28:C29"/>
    <mergeCell ref="D28:E29"/>
    <mergeCell ref="F28:F29"/>
    <mergeCell ref="G28:G29"/>
    <mergeCell ref="H28:H29"/>
    <mergeCell ref="J23:K24"/>
    <mergeCell ref="L23:L24"/>
    <mergeCell ref="N23:N24"/>
    <mergeCell ref="D25:E25"/>
    <mergeCell ref="D26:E26"/>
    <mergeCell ref="D27:E27"/>
    <mergeCell ref="L21:L22"/>
    <mergeCell ref="M21:M22"/>
    <mergeCell ref="N21:N22"/>
    <mergeCell ref="O21:O22"/>
    <mergeCell ref="A23:A24"/>
    <mergeCell ref="B23:B24"/>
    <mergeCell ref="C23:C24"/>
    <mergeCell ref="D23:E24"/>
    <mergeCell ref="F23:F24"/>
    <mergeCell ref="H23:H24"/>
    <mergeCell ref="O18:O20"/>
    <mergeCell ref="B21:B22"/>
    <mergeCell ref="C21:C22"/>
    <mergeCell ref="D21:E22"/>
    <mergeCell ref="F21:F22"/>
    <mergeCell ref="G21:G22"/>
    <mergeCell ref="H21:H22"/>
    <mergeCell ref="I21:I22"/>
    <mergeCell ref="J21:J22"/>
    <mergeCell ref="K21:K22"/>
    <mergeCell ref="I18:I20"/>
    <mergeCell ref="J18:J20"/>
    <mergeCell ref="K18:K20"/>
    <mergeCell ref="L18:L20"/>
    <mergeCell ref="M18:M20"/>
    <mergeCell ref="N18:N20"/>
    <mergeCell ref="B18:B20"/>
    <mergeCell ref="C18:C20"/>
    <mergeCell ref="D18:E20"/>
    <mergeCell ref="F18:F20"/>
    <mergeCell ref="G18:G20"/>
    <mergeCell ref="H18:H20"/>
    <mergeCell ref="D15:E15"/>
    <mergeCell ref="H15:O15"/>
    <mergeCell ref="D16:E16"/>
    <mergeCell ref="H16:O16"/>
    <mergeCell ref="D17:E17"/>
    <mergeCell ref="H17:O17"/>
    <mergeCell ref="H12:I13"/>
    <mergeCell ref="J12:K13"/>
    <mergeCell ref="L12:M13"/>
    <mergeCell ref="N12:O13"/>
    <mergeCell ref="F13:G13"/>
    <mergeCell ref="D14:E14"/>
    <mergeCell ref="A8:D8"/>
    <mergeCell ref="A9:E9"/>
    <mergeCell ref="A10:E10"/>
    <mergeCell ref="A12:A14"/>
    <mergeCell ref="B12:E13"/>
    <mergeCell ref="F12:G12"/>
  </mergeCells>
  <pageMargins left="1.3385826771653544" right="0.74803149606299213" top="0.98425196850393704" bottom="0.98425196850393704" header="0.51181102362204722" footer="0.51181102362204722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03.02.20 </vt:lpstr>
      <vt:lpstr>'03.02.20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KBU_Gabriela</dc:creator>
  <cp:lastModifiedBy>KBU_Gabriela</cp:lastModifiedBy>
  <dcterms:created xsi:type="dcterms:W3CDTF">2020-02-25T13:53:34Z</dcterms:created>
  <dcterms:modified xsi:type="dcterms:W3CDTF">2020-02-25T13:54:06Z</dcterms:modified>
</cp:coreProperties>
</file>