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45" windowHeight="7080" activeTab="0"/>
  </bookViews>
  <sheets>
    <sheet name="квітень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<sst xmlns="http://schemas.openxmlformats.org/spreadsheetml/2006/main" count="37" uniqueCount="36">
  <si>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ЗАТВЕРДЖУЮ</t>
  </si>
  <si>
    <t>Заступник директора</t>
  </si>
  <si>
    <t>ММКП "РБУ"</t>
  </si>
  <si>
    <t>______________ Цап О.К.</t>
  </si>
  <si>
    <t>01.04.2021р.</t>
  </si>
  <si>
    <t>РОЗРАХУНКОВА ВАРТІСТЬ ПОТОЧНОГО УТРИМАННЯ ЗЕЛЕНИХ НАСАДЖЕНЬ ПО ММКП "РБУ"</t>
  </si>
  <si>
    <t>ЗА КВІТЕНЬ 2021 РОКУ</t>
  </si>
  <si>
    <t>№ п/п</t>
  </si>
  <si>
    <t>Обгрунтування розцінок</t>
  </si>
  <si>
    <t>Найменування робіт</t>
  </si>
  <si>
    <t>Одиниці виміру</t>
  </si>
  <si>
    <t>Розряд</t>
  </si>
  <si>
    <t>Тариф</t>
  </si>
  <si>
    <t>Норма часу</t>
  </si>
  <si>
    <t>Заробітна плата</t>
  </si>
  <si>
    <t>Заробітна плата (в т.ч. премія 42%)</t>
  </si>
  <si>
    <t>Відрахува-ння на заробітну плату 22%</t>
  </si>
  <si>
    <t>Накладні витрати 64,6%</t>
  </si>
  <si>
    <t>Повна собівартість</t>
  </si>
  <si>
    <t>Рентабельність 12%</t>
  </si>
  <si>
    <t>Сума</t>
  </si>
  <si>
    <t xml:space="preserve">Омолодження </t>
  </si>
  <si>
    <t>1.2.7.41</t>
  </si>
  <si>
    <t>Омолодження живоплоту з деревно-чагарникових порід твердолистяних з обрізуванням пагонів до 70%</t>
  </si>
  <si>
    <t>м</t>
  </si>
  <si>
    <t>1.2.7.42</t>
  </si>
  <si>
    <t>Омолодження живоплоту з деревно-чагарникових порід твердолистяних з обрізуванням пагонів більше 70%</t>
  </si>
  <si>
    <t>Викопування дерев</t>
  </si>
  <si>
    <t>1.4.1.19</t>
  </si>
  <si>
    <t>Викопування дерев: деревні листяні породи (крім дуба, каштану й горіха) у віці 5 років на середніх грунтах</t>
  </si>
  <si>
    <t>1 саджа-нець</t>
  </si>
  <si>
    <t>Інженер з проектно-кошторисної роботи</t>
  </si>
  <si>
    <t>Русин О.В.</t>
  </si>
  <si>
    <t>Перевірено:</t>
  </si>
  <si>
    <t>Головний спеціаліст, кошторисник 
відділу житлово-комунального господарства УМГ</t>
  </si>
  <si>
    <t>Нетребко Т.О.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</si>
</sst>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 topLeftCell="A3">
      <selection activeCell="Q14" sqref="Q14"/>
    </sheetView>
  </sheetViews>
  <sheetFormatPr defaultColWidth="9.140625" defaultRowHeight="15"/>
  <cols>
    <col min="1" max="1" width="4.8515625" style="0" customWidth="1"/>
    <col min="3" max="3" width="30.8515625" style="0" customWidth="1"/>
    <col min="5" max="5" width="6.8515625" style="0" customWidth="1"/>
    <col min="6" max="6" width="7.28125" style="0" customWidth="1"/>
    <col min="7" max="7" width="7.140625" style="0" customWidth="1"/>
    <col min="12" max="12" width="10.421875" style="0" customWidth="1"/>
    <col min="14" max="14" width="7.28125" style="0" customWidth="1"/>
  </cols>
  <sheetData>
    <row r="1" s="1" customFormat="1" ht="15.75">
      <c r="L1" s="1" t="s">
        <v>0</v>
      </c>
    </row>
    <row r="2" s="1" customFormat="1" ht="15.75">
      <c r="L2" s="1" t="s">
        <v>1</v>
      </c>
    </row>
    <row r="3" s="1" customFormat="1" ht="15.75">
      <c r="L3" s="1" t="s">
        <v>2</v>
      </c>
    </row>
    <row r="4" s="1" customFormat="1" ht="15.75">
      <c r="L4" s="1" t="s">
        <v>3</v>
      </c>
    </row>
    <row r="5" s="1" customFormat="1" ht="15.75">
      <c r="L5" s="1" t="s">
        <v>4</v>
      </c>
    </row>
    <row r="6" s="1" customFormat="1" ht="15.75"/>
    <row r="7" spans="1:14" s="1" customFormat="1" ht="15.7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5.7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="1" customFormat="1" ht="15.75"/>
    <row r="10" spans="1:14" s="1" customFormat="1" ht="51" customHeight="1">
      <c r="A10" s="3" t="s">
        <v>7</v>
      </c>
      <c r="B10" s="3" t="s">
        <v>8</v>
      </c>
      <c r="C10" s="3" t="s">
        <v>9</v>
      </c>
      <c r="D10" s="3" t="s">
        <v>10</v>
      </c>
      <c r="E10" s="4" t="s">
        <v>11</v>
      </c>
      <c r="F10" s="4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</row>
    <row r="11" spans="1:14" s="8" customFormat="1" ht="15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s="8" customFormat="1" ht="60">
      <c r="A12" s="9">
        <v>1</v>
      </c>
      <c r="B12" s="9" t="s">
        <v>22</v>
      </c>
      <c r="C12" s="10" t="s">
        <v>23</v>
      </c>
      <c r="D12" s="9" t="s">
        <v>24</v>
      </c>
      <c r="E12" s="9">
        <v>5</v>
      </c>
      <c r="F12" s="9">
        <v>67.63</v>
      </c>
      <c r="G12" s="9">
        <v>0.156</v>
      </c>
      <c r="H12" s="11">
        <f aca="true" t="shared" si="0" ref="H12:H13">ROUND(F12*G12,2)</f>
        <v>10.55</v>
      </c>
      <c r="I12" s="11">
        <f aca="true" t="shared" si="1" ref="I12:I13">ROUND(H12*42%+H12,2)</f>
        <v>14.98</v>
      </c>
      <c r="J12" s="12">
        <f aca="true" t="shared" si="2" ref="J12:J13">ROUND(I12*22%,2)</f>
        <v>3.3</v>
      </c>
      <c r="K12" s="12">
        <f>ROUND(I12*64.6%,2)</f>
        <v>9.68</v>
      </c>
      <c r="L12" s="11">
        <f aca="true" t="shared" si="3" ref="L12:L13">ROUND(SUM(I12:K12),2)</f>
        <v>27.96</v>
      </c>
      <c r="M12" s="11">
        <f aca="true" t="shared" si="4" ref="M12:M13">ROUND(L12*12%,2)</f>
        <v>3.36</v>
      </c>
      <c r="N12" s="11">
        <f aca="true" t="shared" si="5" ref="N12:N13">ROUND(L12+M12,2)</f>
        <v>31.32</v>
      </c>
    </row>
    <row r="13" spans="1:14" s="8" customFormat="1" ht="60">
      <c r="A13" s="9">
        <v>2</v>
      </c>
      <c r="B13" s="9" t="s">
        <v>25</v>
      </c>
      <c r="C13" s="10" t="s">
        <v>26</v>
      </c>
      <c r="D13" s="9" t="s">
        <v>24</v>
      </c>
      <c r="E13" s="9">
        <v>5</v>
      </c>
      <c r="F13" s="9">
        <v>67.63</v>
      </c>
      <c r="G13" s="9">
        <v>0.189</v>
      </c>
      <c r="H13" s="11">
        <f t="shared" si="0"/>
        <v>12.78</v>
      </c>
      <c r="I13" s="11">
        <f t="shared" si="1"/>
        <v>18.15</v>
      </c>
      <c r="J13" s="12">
        <f t="shared" si="2"/>
        <v>3.99</v>
      </c>
      <c r="K13" s="12">
        <f>ROUND(I13*64.6%,2)</f>
        <v>11.72</v>
      </c>
      <c r="L13" s="11">
        <f t="shared" si="3"/>
        <v>33.86</v>
      </c>
      <c r="M13" s="11">
        <f t="shared" si="4"/>
        <v>4.06</v>
      </c>
      <c r="N13" s="11">
        <f t="shared" si="5"/>
        <v>37.92</v>
      </c>
    </row>
    <row r="14" spans="1:14" s="8" customFormat="1" ht="15">
      <c r="A14" s="5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s="8" customFormat="1" ht="107.25" customHeight="1">
      <c r="A15" s="13">
        <v>3</v>
      </c>
      <c r="B15" s="13" t="s">
        <v>28</v>
      </c>
      <c r="C15" s="10" t="s">
        <v>29</v>
      </c>
      <c r="D15" s="14" t="s">
        <v>30</v>
      </c>
      <c r="E15" s="9">
        <v>4</v>
      </c>
      <c r="F15" s="9">
        <v>59.28</v>
      </c>
      <c r="G15" s="15">
        <v>0.149</v>
      </c>
      <c r="H15" s="12">
        <f>ROUND(F15*G15,2)</f>
        <v>8.83</v>
      </c>
      <c r="I15" s="12">
        <f aca="true" t="shared" si="6" ref="I15">ROUND(H15*42%+H15,2)</f>
        <v>12.54</v>
      </c>
      <c r="J15" s="12">
        <f>ROUND(I15*22%,2)</f>
        <v>2.76</v>
      </c>
      <c r="K15" s="12">
        <f aca="true" t="shared" si="7" ref="K15">ROUND(I15*64.6%,2)</f>
        <v>8.1</v>
      </c>
      <c r="L15" s="12">
        <f>ROUND(SUM(I15:K15),2)</f>
        <v>23.4</v>
      </c>
      <c r="M15" s="12">
        <f aca="true" t="shared" si="8" ref="M15">ROUND(L15*12%,2)</f>
        <v>2.81</v>
      </c>
      <c r="N15" s="12">
        <f aca="true" t="shared" si="9" ref="N15">ROUND(L15+M15,2)</f>
        <v>26.21</v>
      </c>
    </row>
    <row r="18" spans="2:9" s="1" customFormat="1" ht="15.75">
      <c r="B18" s="1" t="s">
        <v>31</v>
      </c>
      <c r="I18" s="1" t="s">
        <v>32</v>
      </c>
    </row>
    <row r="20" s="1" customFormat="1" ht="15.75">
      <c r="B20" s="1" t="s">
        <v>33</v>
      </c>
    </row>
    <row r="21" s="1" customFormat="1" ht="15.75"/>
    <row r="22" spans="2:11" s="1" customFormat="1" ht="33" customHeight="1">
      <c r="B22" s="16" t="s">
        <v>34</v>
      </c>
      <c r="C22" s="16"/>
      <c r="D22" s="16"/>
      <c r="E22" s="16"/>
      <c r="F22" s="16"/>
      <c r="K22" s="1" t="s">
        <v>35</v>
      </c>
    </row>
    <row r="23" s="1" customFormat="1" ht="15.75"/>
  </sheetData>
  <mergeCells count="5">
    <mergeCell ref="A7:N7"/>
    <mergeCell ref="A8:N8"/>
    <mergeCell ref="A11:N11"/>
    <mergeCell ref="A14:N14"/>
    <mergeCell ref="B22:F22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</dc:creator>
  <cp:keywords/>
  <dc:description/>
  <cp:lastModifiedBy>LESYA</cp:lastModifiedBy>
  <dcterms:created xsi:type="dcterms:W3CDTF">2021-05-12T10:47:00Z</dcterms:created>
  <dcterms:modified xsi:type="dcterms:W3CDTF">2021-05-12T10:47:29Z</dcterms:modified>
  <cp:category/>
  <cp:version/>
  <cp:contentType/>
  <cp:contentStatus/>
</cp:coreProperties>
</file>