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30" yWindow="0" windowWidth="13425" windowHeight="8970" tabRatio="783" activeTab="1"/>
  </bookViews>
  <sheets>
    <sheet name="Звіт" sheetId="8" r:id="rId1"/>
    <sheet name="1.1. Інша інфо_1" sheetId="9" r:id="rId2"/>
    <sheet name="1.2. Інша інфо_2" sheetId="1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_123Graph_XGRAPH3" localSheetId="1" hidden="1">[1]GDP!#REF!</definedName>
    <definedName name="__123Graph_XGRAPH3" localSheetId="2" hidden="1">[1]GDP!#REF!</definedName>
    <definedName name="__123Graph_XGRAPH3" hidden="1">[1]GDP!#REF!</definedName>
    <definedName name="aa" localSheetId="2">'[2]1993'!$1:$3,'[2]1993'!$A:$A</definedName>
    <definedName name="aa">'[2]1993'!$1:$3,'[2]1993'!$A:$A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 localSheetId="1">#REF!</definedName>
    <definedName name="BuiltIn_Print_Area___1___1" localSheetId="2">#REF!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 localSheetId="1">#REF!</definedName>
    <definedName name="Cost_Category_National_ID" localSheetId="2">#REF!</definedName>
    <definedName name="Cost_Category_National_ID">#REF!</definedName>
    <definedName name="Cе511" localSheetId="1">#REF!</definedName>
    <definedName name="Cе511" localSheetId="2">#REF!</definedName>
    <definedName name="Cе511">#REF!</definedName>
    <definedName name="d">'[9]МТР Газ України'!$B$4</definedName>
    <definedName name="dCPIb" localSheetId="1">[10]попер_роз!#REF!</definedName>
    <definedName name="dCPIb" localSheetId="2">[10]попер_роз!#REF!</definedName>
    <definedName name="dCPIb">[10]попер_роз!#REF!</definedName>
    <definedName name="dPPIb" localSheetId="1">[10]попер_роз!#REF!</definedName>
    <definedName name="dPPIb" localSheetId="2">[10]попер_роз!#REF!</definedName>
    <definedName name="dPPIb">[10]попер_роз!#REF!</definedName>
    <definedName name="ds" localSheetId="1">'[11]7  Інші витрати'!#REF!</definedName>
    <definedName name="ds" localSheetId="2">'[11]7  Інші витрати'!#REF!</definedName>
    <definedName name="ds">'[11]7  Інші витрати'!#REF!</definedName>
    <definedName name="Fact_Type_ID" localSheetId="1">#REF!</definedName>
    <definedName name="Fact_Type_ID" localSheetId="2">#REF!</definedName>
    <definedName name="Fact_Type_ID">#REF!</definedName>
    <definedName name="G">'[12]МТР Газ України'!$B$1</definedName>
    <definedName name="ij1sssss" localSheetId="1">'[13]7  Інші витрати'!#REF!</definedName>
    <definedName name="ij1sssss" localSheetId="2">'[13]7  Інші витрати'!#REF!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 localSheetId="1">'[17]7  Інші витрати'!#REF!</definedName>
    <definedName name="Load_ID_10" localSheetId="2">'[17]7  Інші витрати'!#REF!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 localSheetId="2">[14]!ShowFil</definedName>
    <definedName name="ShowFil">[14]!ShowFil</definedName>
    <definedName name="SU_ID" localSheetId="1">#REF!</definedName>
    <definedName name="SU_ID" localSheetId="2">#REF!</definedName>
    <definedName name="SU_ID">#REF!</definedName>
    <definedName name="Time_ID">'[16]МТР Газ України'!$B$1</definedName>
    <definedName name="Time_ID_10" localSheetId="1">'[17]7  Інші витрати'!#REF!</definedName>
    <definedName name="Time_ID_10" localSheetId="2">'[17]7  Інші витрати'!#REF!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 localSheetId="1">'[17]7  Інші витрати'!#REF!</definedName>
    <definedName name="Time_ID0_10" localSheetId="2">'[17]7  Інші витрати'!#REF!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 localSheetId="1">#REF!</definedName>
    <definedName name="ttttttt" localSheetId="2">#REF!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 localSheetId="1">#REF!</definedName>
    <definedName name="yyyy" localSheetId="2">#REF!</definedName>
    <definedName name="yyyy">#REF!</definedName>
    <definedName name="zx">'[4]МТР Газ України'!$F$1</definedName>
    <definedName name="zxc">[5]Inform!$E$38</definedName>
    <definedName name="а" localSheetId="1">'[13]7  Інші витрати'!#REF!</definedName>
    <definedName name="а" localSheetId="2">'[13]7  Інші витрати'!#REF!</definedName>
    <definedName name="а">'[13]7  Інші витрати'!#REF!</definedName>
    <definedName name="аааааа">'[13]7  Інші витрати'!#REF!</definedName>
    <definedName name="ааааааааааа">'[17]7  Інші витрати'!#REF!</definedName>
    <definedName name="ааааааааааааа">'[25]7  Інші витрати'!#REF!</definedName>
    <definedName name="ааааааааааааааа">#REF!</definedName>
    <definedName name="ав" localSheetId="1">#REF!</definedName>
    <definedName name="ав" localSheetId="2">#REF!</definedName>
    <definedName name="ав">#REF!</definedName>
    <definedName name="аен">'[24]МТР Газ України'!$B$4</definedName>
    <definedName name="апппппппппппп">'[13]7  Інші витрати'!#REF!</definedName>
    <definedName name="аппрр">[10]попер_роз!#REF!</definedName>
    <definedName name="_xlnm.Database">'[26]Ener '!$A$1:$G$2645</definedName>
    <definedName name="в">'[27]МТР Газ України'!$F$1</definedName>
    <definedName name="ватт" localSheetId="1">'[28]БАЗА  '!#REF!</definedName>
    <definedName name="ватт" localSheetId="2">'[28]БАЗА  '!#REF!</definedName>
    <definedName name="ватт">'[28]БАЗА  '!#REF!</definedName>
    <definedName name="вввввв">'[11]7  Інші витрати'!#REF!</definedName>
    <definedName name="вввввввввв">#REF!</definedName>
    <definedName name="ввввввввввв">#REF!</definedName>
    <definedName name="вввввввввввввв">'[13]7  Інші витрати'!#REF!</definedName>
    <definedName name="вввввввввввввввв">#REF!</definedName>
    <definedName name="Д">'[15]МТР Газ України'!$B$4</definedName>
    <definedName name="до_1_року">#REF!</definedName>
    <definedName name="е" localSheetId="1">#REF!</definedName>
    <definedName name="е" localSheetId="2">#REF!</definedName>
    <definedName name="е">#REF!</definedName>
    <definedName name="є" localSheetId="1">#REF!</definedName>
    <definedName name="є" localSheetId="2">#REF!</definedName>
    <definedName name="є">#REF!</definedName>
    <definedName name="_xlnm.Print_Titles" localSheetId="0">Звіт!$32:$34</definedName>
    <definedName name="Заголовки_для_печати_МИ" localSheetId="1">'[29]1993'!$1:$3,'[29]1993'!$A:$A</definedName>
    <definedName name="Заголовки_для_печати_МИ" localSheetId="2">'[29]1993'!$1:$3,'[29]1993'!$A:$A</definedName>
    <definedName name="Заголовки_для_печати_МИ">'[29]1993'!$1:$3,'[29]1993'!$A:$A</definedName>
    <definedName name="иииии">#REF!</definedName>
    <definedName name="і">[30]Inform!$F$2</definedName>
    <definedName name="ів" localSheetId="1">#REF!</definedName>
    <definedName name="ів" localSheetId="2">#REF!</definedName>
    <definedName name="ів">#REF!</definedName>
    <definedName name="ів___0" localSheetId="1">#REF!</definedName>
    <definedName name="ів___0" localSheetId="2">#REF!</definedName>
    <definedName name="ів___0">#REF!</definedName>
    <definedName name="ів_22" localSheetId="1">#REF!</definedName>
    <definedName name="ів_22" localSheetId="2">#REF!</definedName>
    <definedName name="ів_22">#REF!</definedName>
    <definedName name="ів_26" localSheetId="1">#REF!</definedName>
    <definedName name="ів_26" localSheetId="2">#REF!</definedName>
    <definedName name="ів_26">#REF!</definedName>
    <definedName name="іваіа" localSheetId="1">'[25]7  Інші витрати'!#REF!</definedName>
    <definedName name="іваіа" localSheetId="2">'[25]7  Інші витрати'!#REF!</definedName>
    <definedName name="іваіа">'[25]7  Інші витрати'!#REF!</definedName>
    <definedName name="іваф" localSheetId="1">#REF!</definedName>
    <definedName name="іваф" localSheetId="2">#REF!</definedName>
    <definedName name="іваф">#REF!</definedName>
    <definedName name="івів">'[12]МТР Газ України'!$B$1</definedName>
    <definedName name="ііііііііі">'[17]7  Інші витрати'!#REF!</definedName>
    <definedName name="іііііііііі">#REF!</definedName>
    <definedName name="ііііііііііі">#REF!</definedName>
    <definedName name="іцу">[23]Inform!$G$2</definedName>
    <definedName name="йуц" localSheetId="1">#REF!</definedName>
    <definedName name="йуц" localSheetId="2">#REF!</definedName>
    <definedName name="йуц">#REF!</definedName>
    <definedName name="йцу" localSheetId="1">#REF!</definedName>
    <definedName name="йцу" localSheetId="2">#REF!</definedName>
    <definedName name="йцу">#REF!</definedName>
    <definedName name="йцуйй" localSheetId="1">#REF!</definedName>
    <definedName name="йцуйй" localSheetId="2">#REF!</definedName>
    <definedName name="йцуйй">#REF!</definedName>
    <definedName name="йцукц" localSheetId="1">'[25]7  Інші витрати'!#REF!</definedName>
    <definedName name="йцукц" localSheetId="2">'[25]7  Інші витрати'!#REF!</definedName>
    <definedName name="йцукц">'[25]7  Інші витрати'!#REF!</definedName>
    <definedName name="КЕ" localSheetId="1">#REF!</definedName>
    <definedName name="КЕ" localSheetId="2">#REF!</definedName>
    <definedName name="КЕ">#REF!</definedName>
    <definedName name="КЕ___0" localSheetId="1">#REF!</definedName>
    <definedName name="КЕ___0" localSheetId="2">#REF!</definedName>
    <definedName name="КЕ___0">#REF!</definedName>
    <definedName name="КЕ_22" localSheetId="1">#REF!</definedName>
    <definedName name="КЕ_22" localSheetId="2">#REF!</definedName>
    <definedName name="КЕ_22">#REF!</definedName>
    <definedName name="КЕ_26" localSheetId="1">#REF!</definedName>
    <definedName name="КЕ_26" localSheetId="2">#REF!</definedName>
    <definedName name="КЕ_26">#REF!</definedName>
    <definedName name="кен" localSheetId="1">#REF!</definedName>
    <definedName name="кен" localSheetId="2">#REF!</definedName>
    <definedName name="кен">#REF!</definedName>
    <definedName name="ккккккккккк">#REF!</definedName>
    <definedName name="л" localSheetId="1">#REF!</definedName>
    <definedName name="л" localSheetId="2">#REF!</definedName>
    <definedName name="л">#REF!</definedName>
    <definedName name="лікарі">#REF!</definedName>
    <definedName name="ммиииитт">#REF!</definedName>
    <definedName name="ммммммммммм">#REF!</definedName>
    <definedName name="_xlnm.Print_Area" localSheetId="1">'1.1. Інша інфо_1'!$A$1:$M$54</definedName>
    <definedName name="_xlnm.Print_Area" localSheetId="2">'1.2. Інша інфо_2'!$A$1:$AE$87</definedName>
    <definedName name="_xlnm.Print_Area" localSheetId="0">Звіт!$A$1:$I$145</definedName>
    <definedName name="п" localSheetId="1">'[13]7  Інші витрати'!#REF!</definedName>
    <definedName name="п" localSheetId="2">'[13]7  Інші витрати'!#REF!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 localSheetId="1">#REF!</definedName>
    <definedName name="План" localSheetId="2">#REF!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1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2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ппппппппппп">'[17]7  Інші витрати'!#REF!</definedName>
    <definedName name="р" localSheetId="1">#REF!</definedName>
    <definedName name="р" localSheetId="2">#REF!</definedName>
    <definedName name="р">#REF!</definedName>
    <definedName name="ррррррррр">#REF!</definedName>
    <definedName name="сімейний">#REF!</definedName>
    <definedName name="сссссссссссссс">#REF!</definedName>
    <definedName name="сччччччччччч">'[25]7  Інші витрати'!#REF!</definedName>
    <definedName name="т">[32]Inform!$E$6</definedName>
    <definedName name="тариф">[33]Inform!$G$2</definedName>
    <definedName name="уйцукйцуйу" localSheetId="1">#REF!</definedName>
    <definedName name="уйцукйцуйу" localSheetId="2">#REF!</definedName>
    <definedName name="уйцукйцуйу">#REF!</definedName>
    <definedName name="уке">[34]Inform!$G$2</definedName>
    <definedName name="УТГ">'[15]МТР Газ України'!$B$4</definedName>
    <definedName name="уууууууу">#REF!</definedName>
    <definedName name="уууууууууууууууууу">#REF!</definedName>
    <definedName name="фів">'[24]МТР Газ України'!$B$4</definedName>
    <definedName name="фіваіф" localSheetId="1">'[25]7  Інші витрати'!#REF!</definedName>
    <definedName name="фіваіф" localSheetId="2">'[25]7  Інші витрати'!#REF!</definedName>
    <definedName name="фіваіф">'[25]7  Інші витрати'!#REF!</definedName>
    <definedName name="фф">'[27]МТР Газ України'!$F$1</definedName>
    <definedName name="ц" localSheetId="1">'[13]7  Інші витрати'!#REF!</definedName>
    <definedName name="ц" localSheetId="2">'[13]7  Інші витрати'!#REF!</definedName>
    <definedName name="ц">'[13]7  Інші витрати'!#REF!</definedName>
    <definedName name="чсссссссс">#REF!</definedName>
    <definedName name="чссссссссссссссс">#REF!</definedName>
    <definedName name="ччч" localSheetId="1">'[35]БАЗА  '!#REF!</definedName>
    <definedName name="ччч" localSheetId="2">'[35]БАЗА  '!#REF!</definedName>
    <definedName name="ччч">'[35]БАЗА  '!#REF!</definedName>
    <definedName name="ш" localSheetId="1">#REF!</definedName>
    <definedName name="ш" localSheetId="2">#REF!</definedName>
    <definedName name="ш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55" i="15" l="1"/>
  <c r="V53" i="15"/>
  <c r="S35" i="15" l="1"/>
  <c r="C54" i="9" l="1"/>
  <c r="B54" i="9"/>
  <c r="B52" i="9"/>
  <c r="B47" i="9"/>
  <c r="B41" i="9"/>
  <c r="B40" i="9"/>
  <c r="C43" i="9"/>
  <c r="C52" i="9"/>
  <c r="H49" i="9"/>
  <c r="F44" i="9"/>
  <c r="H44" i="9"/>
  <c r="D44" i="9"/>
  <c r="D49" i="9"/>
  <c r="H38" i="9" l="1"/>
  <c r="F38" i="9"/>
  <c r="L46" i="9"/>
  <c r="P81" i="15" l="1"/>
  <c r="I81" i="15"/>
  <c r="V67" i="15"/>
  <c r="V68" i="15"/>
  <c r="V69" i="15"/>
  <c r="V70" i="15"/>
  <c r="V71" i="15"/>
  <c r="V72" i="15"/>
  <c r="V66" i="15"/>
  <c r="T67" i="15"/>
  <c r="T68" i="15"/>
  <c r="T69" i="15"/>
  <c r="T70" i="15"/>
  <c r="T71" i="15"/>
  <c r="T72" i="15"/>
  <c r="T66" i="15"/>
  <c r="R81" i="15"/>
  <c r="L81" i="15"/>
  <c r="V81" i="15" l="1"/>
  <c r="T81" i="15"/>
  <c r="D120" i="8"/>
  <c r="H91" i="8" l="1"/>
  <c r="AA34" i="15" l="1"/>
  <c r="T34" i="15"/>
  <c r="AD34" i="15" s="1"/>
  <c r="U34" i="15"/>
  <c r="AE34" i="15" s="1"/>
  <c r="AC34" i="15"/>
  <c r="U33" i="15"/>
  <c r="T32" i="15"/>
  <c r="T33" i="15"/>
  <c r="D126" i="8" l="1"/>
  <c r="C137" i="8" l="1"/>
  <c r="C135" i="8"/>
  <c r="L40" i="9" l="1"/>
  <c r="L41" i="9"/>
  <c r="Z7" i="15" l="1"/>
  <c r="D27" i="9" l="1"/>
  <c r="D26" i="9"/>
  <c r="D25" i="9"/>
  <c r="D24" i="9"/>
  <c r="D23" i="9"/>
  <c r="D16" i="9"/>
  <c r="D10" i="9"/>
  <c r="C134" i="8"/>
  <c r="D22" i="9" l="1"/>
  <c r="D38" i="9"/>
  <c r="C136" i="8" l="1"/>
  <c r="J42" i="9"/>
  <c r="H54" i="9" l="1"/>
  <c r="H118" i="8"/>
  <c r="H119" i="8"/>
  <c r="H117" i="8"/>
  <c r="G118" i="8"/>
  <c r="G119" i="8"/>
  <c r="G117" i="8"/>
  <c r="C42" i="9" l="1"/>
  <c r="C48" i="9"/>
  <c r="C47" i="9"/>
  <c r="C46" i="9"/>
  <c r="C41" i="9"/>
  <c r="C53" i="9"/>
  <c r="C40" i="9"/>
  <c r="D137" i="8" l="1"/>
  <c r="U31" i="15" l="1"/>
  <c r="U30" i="15"/>
  <c r="T31" i="15"/>
  <c r="T30" i="15"/>
  <c r="D54" i="9" l="1"/>
  <c r="H23" i="9"/>
  <c r="L49" i="9"/>
  <c r="L39" i="9"/>
  <c r="L45" i="9"/>
  <c r="J48" i="9"/>
  <c r="J49" i="9"/>
  <c r="J40" i="9"/>
  <c r="J41" i="9"/>
  <c r="J45" i="9"/>
  <c r="J46" i="9"/>
  <c r="J47" i="9"/>
  <c r="J39" i="9"/>
  <c r="L15" i="9"/>
  <c r="L17" i="9"/>
  <c r="L18" i="9"/>
  <c r="L19" i="9"/>
  <c r="L20" i="9"/>
  <c r="L21" i="9"/>
  <c r="L11" i="9"/>
  <c r="L12" i="9"/>
  <c r="L13" i="9"/>
  <c r="L14" i="9"/>
  <c r="J17" i="9"/>
  <c r="J18" i="9"/>
  <c r="J19" i="9"/>
  <c r="J20" i="9"/>
  <c r="J21" i="9"/>
  <c r="J11" i="9"/>
  <c r="J12" i="9"/>
  <c r="J13" i="9"/>
  <c r="J14" i="9"/>
  <c r="J15" i="9"/>
  <c r="F23" i="9"/>
  <c r="F24" i="9"/>
  <c r="F25" i="9"/>
  <c r="F26" i="9"/>
  <c r="F27" i="9"/>
  <c r="H24" i="9"/>
  <c r="H25" i="9"/>
  <c r="H26" i="9"/>
  <c r="H27" i="9"/>
  <c r="L27" i="9" l="1"/>
  <c r="L26" i="9"/>
  <c r="J25" i="9"/>
  <c r="L24" i="9"/>
  <c r="J44" i="9"/>
  <c r="B44" i="9"/>
  <c r="B50" i="9"/>
  <c r="B53" i="9"/>
  <c r="B51" i="9"/>
  <c r="F54" i="9"/>
  <c r="L54" i="9" s="1"/>
  <c r="B49" i="9"/>
  <c r="B39" i="9"/>
  <c r="B38" i="9"/>
  <c r="J26" i="9"/>
  <c r="L25" i="9"/>
  <c r="L38" i="9"/>
  <c r="L44" i="9"/>
  <c r="J38" i="9"/>
  <c r="J24" i="9"/>
  <c r="C38" i="9"/>
  <c r="J23" i="9"/>
  <c r="J27" i="9"/>
  <c r="L23" i="9"/>
  <c r="H10" i="9"/>
  <c r="F120" i="8"/>
  <c r="C51" i="9" l="1"/>
  <c r="C50" i="9"/>
  <c r="C39" i="9"/>
  <c r="C45" i="9"/>
  <c r="C49" i="9"/>
  <c r="C44" i="9"/>
  <c r="J54" i="9"/>
  <c r="F16" i="9" l="1"/>
  <c r="F10" i="9"/>
  <c r="E120" i="8"/>
  <c r="D135" i="8" l="1"/>
  <c r="H120" i="8"/>
  <c r="G120" i="8"/>
  <c r="J10" i="9"/>
  <c r="L10" i="9"/>
  <c r="F22" i="9"/>
  <c r="S47" i="15" l="1"/>
  <c r="Q47" i="15"/>
  <c r="O47" i="15"/>
  <c r="K47" i="15"/>
  <c r="I47" i="15"/>
  <c r="G47" i="15"/>
  <c r="E47" i="15"/>
  <c r="M43" i="15"/>
  <c r="M47" i="15" s="1"/>
  <c r="P35" i="15"/>
  <c r="O35" i="15"/>
  <c r="N35" i="15"/>
  <c r="K35" i="15"/>
  <c r="J35" i="15"/>
  <c r="I35" i="15"/>
  <c r="H35" i="15"/>
  <c r="AE33" i="15"/>
  <c r="AD33" i="15"/>
  <c r="AC33" i="15"/>
  <c r="L33" i="15"/>
  <c r="AA33" i="15" s="1"/>
  <c r="G33" i="15"/>
  <c r="AE32" i="15"/>
  <c r="AC32" i="15"/>
  <c r="L32" i="15"/>
  <c r="AA32" i="15" s="1"/>
  <c r="G32" i="15"/>
  <c r="AE31" i="15"/>
  <c r="AD31" i="15"/>
  <c r="AC31" i="15"/>
  <c r="L31" i="15"/>
  <c r="AA31" i="15" s="1"/>
  <c r="G31" i="15"/>
  <c r="AE30" i="15"/>
  <c r="AD30" i="15"/>
  <c r="AC30" i="15"/>
  <c r="L30" i="15"/>
  <c r="AA30" i="15" s="1"/>
  <c r="G30" i="15"/>
  <c r="W22" i="15"/>
  <c r="T22" i="15"/>
  <c r="Q22" i="15"/>
  <c r="V11" i="15"/>
  <c r="R11" i="15"/>
  <c r="H16" i="9"/>
  <c r="Z11" i="15" l="1"/>
  <c r="H22" i="9"/>
  <c r="J16" i="9"/>
  <c r="L16" i="9"/>
  <c r="G35" i="15"/>
  <c r="L35" i="15"/>
  <c r="AC35" i="15"/>
  <c r="D136" i="8" l="1"/>
  <c r="L22" i="9"/>
  <c r="J22" i="9"/>
  <c r="T35" i="15" l="1"/>
  <c r="AD32" i="15"/>
  <c r="AD35" i="15" s="1"/>
  <c r="Q35" i="15"/>
  <c r="U35" i="15" s="1"/>
  <c r="AA35" i="15" l="1"/>
  <c r="V36" i="15" l="1"/>
  <c r="AE35" i="15"/>
  <c r="G36" i="15"/>
  <c r="L36" i="15"/>
  <c r="Q36" i="15"/>
  <c r="AA36" i="15" l="1"/>
  <c r="D134" i="8" l="1"/>
</calcChain>
</file>

<file path=xl/sharedStrings.xml><?xml version="1.0" encoding="utf-8"?>
<sst xmlns="http://schemas.openxmlformats.org/spreadsheetml/2006/main" count="384" uniqueCount="297">
  <si>
    <t xml:space="preserve"> </t>
  </si>
  <si>
    <t>ЗАТВЕРДЖЕНО :</t>
  </si>
  <si>
    <t>Проект</t>
  </si>
  <si>
    <t>Попередній</t>
  </si>
  <si>
    <t>Уточнений</t>
  </si>
  <si>
    <t>Зміни</t>
  </si>
  <si>
    <t>зробити позначку "Х"</t>
  </si>
  <si>
    <t>Рік</t>
  </si>
  <si>
    <t>Коди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</si>
  <si>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</si>
  <si>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</si>
  <si>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</si>
  <si>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</si>
  <si>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</si>
  <si>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</si>
  <si>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</si>
  <si>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</si>
  <si>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</si>
  <si>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КВЕД  </t>
  </si>
  <si>
    <t xml:space="preserve">Одиниця виміру </t>
  </si>
  <si>
    <t>Форма власності</t>
  </si>
  <si>
    <t>Середньооблікова кількість штатних працівників</t>
  </si>
  <si>
    <t>Стандарти звітності П(с)БОУ</t>
  </si>
  <si>
    <t xml:space="preserve">Місцезнаходження  </t>
  </si>
  <si>
    <t>Стандарти звітності МСФЗ</t>
  </si>
  <si>
    <t xml:space="preserve">Телефон </t>
  </si>
  <si>
    <t>Найменування показника</t>
  </si>
  <si>
    <t xml:space="preserve">Код рядка </t>
  </si>
  <si>
    <t>Дохід з місцевого бюджету за цільовими програмами, у т.ч.:</t>
  </si>
  <si>
    <t>назва</t>
  </si>
  <si>
    <t>Нарахування на оплату праці</t>
  </si>
  <si>
    <t>Окремі заходи по реалізації державних (регіональних) програм, не віднесені до заходів розвитку</t>
  </si>
  <si>
    <t>Резервний фонд</t>
  </si>
  <si>
    <t>Усього видатків</t>
  </si>
  <si>
    <t>Податкова заборгованість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</si>
  <si>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</si>
  <si>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</si>
  <si>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</si>
  <si>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</si>
  <si>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</si>
  <si>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</si>
  <si>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 xml:space="preserve">кредити </t>
  </si>
  <si>
    <t>позики</t>
  </si>
  <si>
    <t>депозити</t>
  </si>
  <si>
    <t>Витрати від фінансової діяльності за зобов’язаннями, у т. ч.:</t>
  </si>
  <si>
    <t xml:space="preserve">         (ініціали, прізвище)    </t>
  </si>
  <si>
    <t>I. Формування фінансових результатів</t>
  </si>
  <si>
    <t>Оплата комунальних послуг та енергоносіїв, у т.ч.:</t>
  </si>
  <si>
    <t xml:space="preserve">Назва підприємства  </t>
  </si>
  <si>
    <t>Прізвище та ініціали керівника</t>
  </si>
  <si>
    <t>покриття вартості комунальних послуг та енергоносіїв надавача ПМД, грн.</t>
  </si>
  <si>
    <t>окремі заходи по реалізації державних (регіональних) програм, не віднесені до заходів розвитку</t>
  </si>
  <si>
    <t>оплата водопостачання та водовідведення</t>
  </si>
  <si>
    <t>оплата електроенергії</t>
  </si>
  <si>
    <t>оплата природного газу</t>
  </si>
  <si>
    <t>Факт нарастаючим підсумком з початку року</t>
  </si>
  <si>
    <t>минулий рік</t>
  </si>
  <si>
    <t>поточний рік</t>
  </si>
  <si>
    <t>план</t>
  </si>
  <si>
    <t>факт</t>
  </si>
  <si>
    <t>виконання,%</t>
  </si>
  <si>
    <t>лікарські засоби</t>
  </si>
  <si>
    <t>Поточний ремонт</t>
  </si>
  <si>
    <t>оплата твердого палива</t>
  </si>
  <si>
    <t>оплата вивезення побутових відходів</t>
  </si>
  <si>
    <t>Зовнішні послуги з медичної допомоги</t>
  </si>
  <si>
    <t>Страхування</t>
  </si>
  <si>
    <t>ТО/сервісне обслуговування/поверка НМА/ННМА(ППЗ)</t>
  </si>
  <si>
    <t>доходи з місцевого бюджету цільового фінансування по капітальних видатках</t>
  </si>
  <si>
    <t>Фонд оплати праці</t>
  </si>
  <si>
    <t>Матеріальні витрати</t>
  </si>
  <si>
    <t xml:space="preserve">Інші послуги </t>
  </si>
  <si>
    <t xml:space="preserve">Інші видатки від операційної діяльності </t>
  </si>
  <si>
    <t>нарахування на оплату праці</t>
  </si>
  <si>
    <t>придбання та супровід програмного забезпечення</t>
  </si>
  <si>
    <t>юридичні та нотаріальні послуги</t>
  </si>
  <si>
    <t>зв'язок, інтернет</t>
  </si>
  <si>
    <t>інші (назва)</t>
  </si>
  <si>
    <t xml:space="preserve"> Капітальні інвестиції, у т.ч.:</t>
  </si>
  <si>
    <t>Амортизація основних засобів </t>
  </si>
  <si>
    <t>Амортизація інших необоротних матеріальних активів </t>
  </si>
  <si>
    <t>Амортизація нематеріальних активів </t>
  </si>
  <si>
    <t>VІ. Коефіцієнтний аналіз</t>
  </si>
  <si>
    <t>Штатна чисельність працівників</t>
  </si>
  <si>
    <t xml:space="preserve">Дохід за програмою медичних гарантій </t>
  </si>
  <si>
    <t xml:space="preserve"> Видатки операційні , у т.ч.</t>
  </si>
  <si>
    <t xml:space="preserve">   вироби медичного призначення</t>
  </si>
  <si>
    <t>засоби індивідуального захисту</t>
  </si>
  <si>
    <t xml:space="preserve">   паливно-мастильні матеріали</t>
  </si>
  <si>
    <t xml:space="preserve">   інші матеріали</t>
  </si>
  <si>
    <t>Інші операційні видатки</t>
  </si>
  <si>
    <t>Службові відрядження медичних працівників</t>
  </si>
  <si>
    <t>Підготовка (перепідготовка) кадрів  та підвищення кваліфікації медичних працівників</t>
  </si>
  <si>
    <t>Зв'язок, інтернет (ІР телефонія)</t>
  </si>
  <si>
    <t xml:space="preserve">Прибирання прибудинкових теріторій </t>
  </si>
  <si>
    <t>фонд оплати праці</t>
  </si>
  <si>
    <t xml:space="preserve"> канцтовари, офісне приладдя та устаткування </t>
  </si>
  <si>
    <t xml:space="preserve"> обслуговування ПК, оргтехніки</t>
  </si>
  <si>
    <t>службові відрядження</t>
  </si>
  <si>
    <r>
      <t>навчання працівників (</t>
    </r>
    <r>
      <rPr>
        <sz val="12"/>
        <rFont val="Times New Roman"/>
        <family val="1"/>
        <charset val="204"/>
      </rPr>
      <t>підготовка (перепідготовка) кадрів  та підвищення кваліфік</t>
    </r>
    <r>
      <rPr>
        <sz val="14"/>
        <rFont val="Times New Roman"/>
        <family val="1"/>
        <charset val="204"/>
      </rPr>
      <t>ації)</t>
    </r>
  </si>
  <si>
    <t xml:space="preserve">Адміністративні видатки  всього, у тому числі: </t>
  </si>
  <si>
    <t>Неопераційні видатки</t>
  </si>
  <si>
    <t xml:space="preserve">   назва</t>
  </si>
  <si>
    <t xml:space="preserve">інші адміністративні видатки  </t>
  </si>
  <si>
    <t>II. Інвестиційна діяльність</t>
  </si>
  <si>
    <t>IІІ. Фінансова діяльність</t>
  </si>
  <si>
    <r>
      <t>Нерозподілені доходи (</t>
    </r>
    <r>
      <rPr>
        <sz val="14"/>
        <rFont val="Times New Roman"/>
        <family val="1"/>
        <charset val="204"/>
      </rPr>
      <t>залишок коштів)</t>
    </r>
  </si>
  <si>
    <t xml:space="preserve">ІУ. Розрахунки з бюджетом </t>
  </si>
  <si>
    <r>
      <t>Сплата податків та зборів до Державного бюджету України (податкові платежі)</t>
    </r>
    <r>
      <rPr>
        <sz val="12"/>
        <color theme="1"/>
        <rFont val="Times New Roman"/>
        <family val="1"/>
        <charset val="204"/>
      </rPr>
      <t xml:space="preserve"> </t>
    </r>
  </si>
  <si>
    <t xml:space="preserve">Сплата податків та зборів до місцевих бюджетів (податкові платежі) </t>
  </si>
  <si>
    <t xml:space="preserve">Інші податки, збори та платежі на користь держави </t>
  </si>
  <si>
    <t>Інші операційні доходи</t>
  </si>
  <si>
    <t xml:space="preserve">Необоротні активи </t>
  </si>
  <si>
    <t>VIІ. Додаткова інформація</t>
  </si>
  <si>
    <t>Заборгованість перед працівниками за заробітною платою</t>
  </si>
  <si>
    <t>відхилення +/-</t>
  </si>
  <si>
    <t>Доходи (надходження) від операційної дфяльності</t>
  </si>
  <si>
    <t>Інші доходи (надходження)</t>
  </si>
  <si>
    <t>Доходи (надходження) від інвестиційної діяльності, у т.ч.</t>
  </si>
  <si>
    <t>Доходи (надходження) від фінансової діяльності за зобов’язаннями, у т. ч.:</t>
  </si>
  <si>
    <t>Усього доходів (надходження)</t>
  </si>
  <si>
    <r>
      <t>Соціальне забезпечення</t>
    </r>
    <r>
      <rPr>
        <sz val="14"/>
        <rFont val="Times New Roman"/>
        <family val="1"/>
        <charset val="204"/>
      </rPr>
      <t xml:space="preserve"> </t>
    </r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</si>
  <si>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</si>
  <si>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 xml:space="preserve"> Амортизація, усього</t>
  </si>
  <si>
    <t>Усього виплат на користь держави</t>
  </si>
  <si>
    <t xml:space="preserve">         в т.ч. основні засоби (первісна вартість)</t>
  </si>
  <si>
    <t>Звітний період (рік)</t>
  </si>
  <si>
    <t>Найменування видів надходжень</t>
  </si>
  <si>
    <t>Усього</t>
  </si>
  <si>
    <t>за звітний період</t>
  </si>
  <si>
    <t>за минулий рік</t>
  </si>
  <si>
    <t>Відхилення, %</t>
  </si>
  <si>
    <t>Відхилення,  +/-</t>
  </si>
  <si>
    <t>Фактичний показник за звітний період</t>
  </si>
  <si>
    <t>План за звітний період</t>
  </si>
  <si>
    <t>Факт відповідного періоду минулого року</t>
  </si>
  <si>
    <t>Питома вага в загальному обсязі надходжень, %</t>
  </si>
  <si>
    <t>Вид діяльності</t>
  </si>
  <si>
    <t>Найменування підприємства</t>
  </si>
  <si>
    <t>Код за ЄДРПОУ</t>
  </si>
  <si>
    <t xml:space="preserve">      2. Перелік підприємств, які включені до фінансового плану</t>
  </si>
  <si>
    <t>Заборгованість із заробітної плати</t>
  </si>
  <si>
    <t>Молодший медичний персонал</t>
  </si>
  <si>
    <t>Середній медичний персонал</t>
  </si>
  <si>
    <t>Лікарі</t>
  </si>
  <si>
    <t>Керівники</t>
  </si>
  <si>
    <t>Середньомісячні витрати на оплату праці одного працівника (грн), усього, у тому числі:</t>
  </si>
  <si>
    <t>Фонд оплати праці, тис. грн, у тому числі:</t>
  </si>
  <si>
    <r>
      <t xml:space="preserve">Виконання,%                    </t>
    </r>
    <r>
      <rPr>
        <sz val="12"/>
        <rFont val="Times New Roman"/>
        <family val="1"/>
        <charset val="204"/>
      </rPr>
      <t xml:space="preserve"> (факт звітного періоду/план звітного періоду)</t>
    </r>
  </si>
  <si>
    <t>Факт звітного періоду</t>
  </si>
  <si>
    <t>План звітного періоду</t>
  </si>
  <si>
    <t xml:space="preserve">      1. Дані про підприємство, персонал та витрати на оплату праці</t>
  </si>
  <si>
    <t>(найменування підприємства)</t>
  </si>
  <si>
    <t>Інформація</t>
  </si>
  <si>
    <t>факт звітного періоду</t>
  </si>
  <si>
    <t>план звітного періоду</t>
  </si>
  <si>
    <t>№ з/п</t>
  </si>
  <si>
    <t>Коефіцієнт доходів за програмою медичних гарантій (дохід  за програмою медичних гарантій, рядок 101/ усього доходів, рядок 400)</t>
  </si>
  <si>
    <t>інші джерела (зазначити джерело)</t>
  </si>
  <si>
    <t>кредитні кошти</t>
  </si>
  <si>
    <t>власні кошти</t>
  </si>
  <si>
    <t xml:space="preserve">у тому числі </t>
  </si>
  <si>
    <t>фінансування капітальних інвестицій (оплата грошовими коштами), усього</t>
  </si>
  <si>
    <t>освоєння капітальних вкладень</t>
  </si>
  <si>
    <t>Документ, яким затверджений титул будови,
із зазначенням органу, який його погодив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</si>
  <si>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</si>
  <si>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Незавершене будівництво на початок планового року</t>
  </si>
  <si>
    <t>Первісна балансова вартість введених потужностей на початок планового року</t>
  </si>
  <si>
    <t>Загальна кошторисна вартість</t>
  </si>
  <si>
    <t>Рік початку                і закінчення будівництва</t>
  </si>
  <si>
    <t xml:space="preserve">Найменування об’єктів </t>
  </si>
  <si>
    <t>Відсоток</t>
  </si>
  <si>
    <t xml:space="preserve">ІІІ </t>
  </si>
  <si>
    <t>відхмлення, %</t>
  </si>
  <si>
    <t>відхилення, +/-</t>
  </si>
  <si>
    <t xml:space="preserve">Інші джерела </t>
  </si>
  <si>
    <t xml:space="preserve">Власні кошти </t>
  </si>
  <si>
    <t>Бюджетне фінансування</t>
  </si>
  <si>
    <t>Залучення кредитних коштів</t>
  </si>
  <si>
    <t>Найменування об’єкта</t>
  </si>
  <si>
    <t>тис. грн (без ПДВ)</t>
  </si>
  <si>
    <t>факт
відповідного періоду       минулого року</t>
  </si>
  <si>
    <t>Виконання, %                             (факт звітного періоду/план звітного періоду)</t>
  </si>
  <si>
    <t>Відхилення, +/-                                 (факт звітного періоду/план звітного періоду)</t>
  </si>
  <si>
    <t>Витрати, усього тис. грн.</t>
  </si>
  <si>
    <t>Дата початку оренди</t>
  </si>
  <si>
    <t>Мета використання</t>
  </si>
  <si>
    <t>Марка</t>
  </si>
  <si>
    <t>Договір</t>
  </si>
  <si>
    <t>Виконання, %               (факт звітного періоду/план звітного періоду)</t>
  </si>
  <si>
    <t>Відхилення, +/-            (факт звітного періоду/план звітного періоду)</t>
  </si>
  <si>
    <t>Витрати, усього грн.</t>
  </si>
  <si>
    <t>Рік випуску</t>
  </si>
  <si>
    <t>У. Майновий стан</t>
  </si>
  <si>
    <t>Запаси</t>
  </si>
  <si>
    <r>
      <t xml:space="preserve">Нематеріальні активи </t>
    </r>
    <r>
      <rPr>
        <sz val="14"/>
        <rFont val="Times New Roman"/>
        <family val="1"/>
        <charset val="204"/>
      </rPr>
      <t>(первісна вартість)</t>
    </r>
  </si>
  <si>
    <t>Незавершені капітальні інвестиції</t>
  </si>
  <si>
    <t xml:space="preserve">   дезинфекційні засоби</t>
  </si>
  <si>
    <t xml:space="preserve">   інші медичні засоби</t>
  </si>
  <si>
    <t>Інший персонал</t>
  </si>
  <si>
    <r>
      <t xml:space="preserve">Середня кількість працівників </t>
    </r>
    <r>
      <rPr>
        <sz val="18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8"/>
        <rFont val="Times New Roman"/>
        <family val="1"/>
        <charset val="204"/>
      </rPr>
      <t>, у тому числі:</t>
    </r>
  </si>
  <si>
    <t>Охоронні послуги об"єктів</t>
  </si>
  <si>
    <t>Послуги протипожежного захисту</t>
  </si>
  <si>
    <t>Коефіцієнт відношення капітальних інвестицій до загальних видатків (капітальні інвестиції, рядок 210/ усього видатків, рядок 500)</t>
  </si>
  <si>
    <t>Коефіцієнт зносу основних засобів (сума зносу, рядок 7031 / первісна вартість основних засобів, рядок 7021)</t>
  </si>
  <si>
    <t>Коефіцієнт відношення капітальних інвестицій до амортизації (капітальні інвестиції, рядок 210 / амортизація, рядок 703)</t>
  </si>
  <si>
    <t xml:space="preserve">1. Доходи за програмою медичних гарантій за пакетами медичних послуг </t>
  </si>
  <si>
    <t>первинна медична допомога</t>
  </si>
  <si>
    <t>мобільна паліативна медична допомога дорослим та дітям</t>
  </si>
  <si>
    <t>супровід та лікування дорослих та дітей, хворих на туберкульоз, на первинному рівні медичної допомоги</t>
  </si>
  <si>
    <t>2. Дохід з місцевого бюджету за цільовими програмами, у т.ч.:</t>
  </si>
  <si>
    <t>покриття вартості комунальних послуг та енергоносіїв надавача ПМД</t>
  </si>
  <si>
    <t>відшкодування витрат на оплату праці лікарів- інтернів</t>
  </si>
  <si>
    <t>Передбачено програмою</t>
  </si>
  <si>
    <t>Фактичне виконання</t>
  </si>
  <si>
    <t>К-ть</t>
  </si>
  <si>
    <t>інші</t>
  </si>
  <si>
    <t>4. Витрати, пов'язані з використанням власних службових автомобілів (рядок 1210)</t>
  </si>
  <si>
    <t>5. Витрати на оренду службових автомобілів (у складі адміністративних витрат, рядок 1210)</t>
  </si>
  <si>
    <t>6. Джерела капітальних інвестицій</t>
  </si>
  <si>
    <t>7. Капітальне будівництво (рядок 211)</t>
  </si>
  <si>
    <t>Найменування</t>
  </si>
  <si>
    <t>Од. виміру</t>
  </si>
  <si>
    <t>Сума, грн.</t>
  </si>
  <si>
    <t>Сума,грн.</t>
  </si>
  <si>
    <t xml:space="preserve">Відхилення </t>
  </si>
  <si>
    <t>Причина відхилення</t>
  </si>
  <si>
    <t>(посада)</t>
  </si>
  <si>
    <t xml:space="preserve">      3. Інформація про бізнес підприємства </t>
  </si>
  <si>
    <t>до рішення виконавчого комітету Мукачівської міської ради</t>
  </si>
  <si>
    <t>Код рядка</t>
  </si>
  <si>
    <t>Оптимальне значення</t>
  </si>
  <si>
    <t>Примітка</t>
  </si>
  <si>
    <t>6</t>
  </si>
  <si>
    <t>7</t>
  </si>
  <si>
    <t>8</t>
  </si>
  <si>
    <t>збільшення (0,7-0,9)</t>
  </si>
  <si>
    <t>зменшення (≤0,5, ↓)</t>
  </si>
  <si>
    <t>Характеризує інвестиційну політику підприємства</t>
  </si>
  <si>
    <t>х</t>
  </si>
  <si>
    <t>8. Коефіцієнтний аналіз</t>
  </si>
  <si>
    <t>9. Інформація про виконання окремих заходів по реалізації державних (регіональних) програм, не віднесені до заходів розвитку (рядок 170)</t>
  </si>
  <si>
    <t>3. Інші операційні доходи (розшифрувати)</t>
  </si>
  <si>
    <t xml:space="preserve">Додаток                  </t>
  </si>
  <si>
    <t>Міський голова</t>
  </si>
  <si>
    <t>Балога А.В.</t>
  </si>
  <si>
    <t>"                 "</t>
  </si>
  <si>
    <t>Комунальне некомерційне підприємство "Центр первинної медико-санітарної допомоги Мукачівської міської територіальної громади"</t>
  </si>
  <si>
    <t>Комунальне підприємство</t>
  </si>
  <si>
    <r>
      <t>Охорона здоров</t>
    </r>
    <r>
      <rPr>
        <sz val="14"/>
        <rFont val="Calibri"/>
        <family val="2"/>
        <charset val="204"/>
      </rPr>
      <t>"҆</t>
    </r>
    <r>
      <rPr>
        <sz val="14"/>
        <rFont val="Times New Roman"/>
        <family val="1"/>
        <charset val="204"/>
      </rPr>
      <t>я</t>
    </r>
  </si>
  <si>
    <t>Діяльність лікарняних закладів</t>
  </si>
  <si>
    <t>тис.грн.</t>
  </si>
  <si>
    <t>Комунальна</t>
  </si>
  <si>
    <t>89600, Закарпатська обл.,м.Мукачево, вул. Я.Мудрого,48</t>
  </si>
  <si>
    <t>86.10</t>
  </si>
  <si>
    <t>Чубірко Мирослава Михайлівна</t>
  </si>
  <si>
    <t>+380509139866</t>
  </si>
  <si>
    <t>Мукачівська територіальна громада</t>
  </si>
  <si>
    <t>Звітний період квартал</t>
  </si>
  <si>
    <r>
      <t xml:space="preserve">Відхилення,+/-                    </t>
    </r>
    <r>
      <rPr>
        <sz val="12"/>
        <rFont val="Times New Roman"/>
        <family val="1"/>
        <charset val="204"/>
      </rPr>
      <t xml:space="preserve"> (факт звітного періоду-план звітного періоду)</t>
    </r>
  </si>
  <si>
    <t>дохід від операційної оренди активів</t>
  </si>
  <si>
    <t xml:space="preserve">дохід в сумі відсотків, отриманих на залишки коштів на поточних рахунках у банках </t>
  </si>
  <si>
    <t>витрати, пов"язані з використанням власних та орендованих службових автомобілів</t>
  </si>
  <si>
    <t>виконання, %</t>
  </si>
  <si>
    <t>виконан ня, %</t>
  </si>
  <si>
    <t>Комунального некомерціного підприємства "Центр первинної медико-санітарної допомоги Мукачівської міської територіальної громади"</t>
  </si>
  <si>
    <t>№ __________ від _________________2022 року</t>
  </si>
  <si>
    <t>2022р.</t>
  </si>
  <si>
    <t>вакцинація від гострої респираторної хвороби, спричиненоїкороновірусом</t>
  </si>
  <si>
    <t>4. Інші надходження</t>
  </si>
  <si>
    <t>ЗАЗ 110307</t>
  </si>
  <si>
    <t>господарські потреби</t>
  </si>
  <si>
    <t>Мирослава ЧУБІРКО</t>
  </si>
  <si>
    <t>Директор   КНП "ЦПМСД Мукачівської міської територіальної громади"</t>
  </si>
  <si>
    <t xml:space="preserve">                                                       (посада)</t>
  </si>
  <si>
    <r>
      <t xml:space="preserve">                       </t>
    </r>
    <r>
      <rPr>
        <sz val="12"/>
        <rFont val="Times New Roman"/>
        <family val="1"/>
        <charset val="204"/>
      </rPr>
      <t xml:space="preserve"> (ініціали, прізвище)</t>
    </r>
  </si>
  <si>
    <t xml:space="preserve"> Мирослава ЧУБІРКО</t>
  </si>
  <si>
    <t xml:space="preserve">                        (підпис)</t>
  </si>
  <si>
    <r>
      <rPr>
        <sz val="14"/>
        <rFont val="Times New Roman"/>
        <family val="1"/>
        <charset val="204"/>
      </rPr>
      <t xml:space="preserve">Директор   </t>
    </r>
    <r>
      <rPr>
        <u/>
        <sz val="14"/>
        <rFont val="Times New Roman"/>
        <family val="1"/>
        <charset val="204"/>
      </rPr>
      <t xml:space="preserve">                                                                                         КНП "ЦПМСД Мукачівської міської територіальної громади"</t>
    </r>
  </si>
  <si>
    <t>ЗВІТ ПРО ВИКОНАННЯ ФІНАНСОВОГО ПЛАНУ ПІДПРИЄМСТВА ЗА   ІІІ квартал 2022 року</t>
  </si>
  <si>
    <t>Засіб дезинфікуючий "Мікрасепт (Micrasept)", 5000 мл</t>
  </si>
  <si>
    <t>Інфрачервоний термометр</t>
  </si>
  <si>
    <t>Серветки спиртові (шт) №100 (56*65)</t>
  </si>
  <si>
    <t>Серветки спиртові (шт) №100 (30*60)</t>
  </si>
  <si>
    <t>Рукавички нітрилові без пудри №100</t>
  </si>
  <si>
    <t>шт</t>
  </si>
  <si>
    <t>пар</t>
  </si>
  <si>
    <t>пак</t>
  </si>
  <si>
    <t>Халат біозахисту</t>
  </si>
  <si>
    <t>бан</t>
  </si>
  <si>
    <t>Засіб дезинфікуючий "Бланідас (Blanidas 300)", таблетки, (300 шт)</t>
  </si>
  <si>
    <t>бут</t>
  </si>
  <si>
    <t>закупівля буде проведена в листопаді</t>
  </si>
  <si>
    <t>закупівля буде проведена в грудні</t>
  </si>
  <si>
    <t>до звіту про виконання фінансового плану за ІІІ квартал 2022 року</t>
  </si>
  <si>
    <t>забезпечення кадроаого персоналу системи охорони здоров"я шляхом організації надання медичної допомоги</t>
  </si>
  <si>
    <t xml:space="preserve">стажування лікарів-інтернів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</si>
</sst>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(* #,##0_);_(* \(#,##0\);_(* &quot;-&quot;_);_(@_)"/>
    <numFmt numFmtId="165" formatCode="#,##0.0"/>
    <numFmt numFmtId="166" formatCode="_(&quot;$&quot;* #,##0.00_);_(&quot;$&quot;* \(#,##0.00\);_(&quot;$&quot;* &quot;-&quot;??_);_(@_)"/>
    <numFmt numFmtId="167" formatCode="_(* #,##0.0_);_(* \(#,##0.0\);_(* &quot;-&quot;??_);_(@_)"/>
    <numFmt numFmtId="168" formatCode="_(* #,##0_);_(* \(#,##0\);_(* &quot;-&quot;??_);_(@_)"/>
    <numFmt numFmtId="169" formatCode="0.0"/>
    <numFmt numFmtId="170" formatCode="0.0;[Red]0.0"/>
    <numFmt numFmtId="171" formatCode="#,##0.0;[Red]#,##0.0"/>
    <numFmt numFmtId="172" formatCode="_-* #,##0.0_₴_-;\-* #,##0.0_₴_-;_-* &quot;-&quot;?_₴_-;_-@_-"/>
    <numFmt numFmtId="173" formatCode="#,##0.00;[Red]#,##0.00"/>
    <numFmt numFmtId="174" formatCode="0.00;[Red]0.00"/>
    <numFmt numFmtId="175" formatCode="_(* #,##0.00_);_(* \(#,##0.00\);_(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strike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Arial Cyr"/>
      <charset val="204"/>
    </font>
    <font>
      <sz val="1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trike/>
      <sz val="16"/>
      <name val="Times New Roman"/>
      <family val="1"/>
      <charset val="204"/>
    </font>
    <font>
      <sz val="14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u val="singleAccounting"/>
      <sz val="14"/>
      <name val="Times New Roman"/>
      <family val="1"/>
      <charset val="204"/>
    </font>
    <font>
      <u val="singleAccounting"/>
      <sz val="11"/>
      <color theme="1"/>
      <name val="Calibri"/>
      <family val="2"/>
      <scheme val="minor"/>
    </font>
    <font>
      <u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0" fontId="2" fillId="0" borderId="0"/>
    <xf numFmtId="166" fontId="1" fillId="0" borderId="0" applyFont="0" applyFill="0" applyBorder="0" applyAlignment="0" applyProtection="0"/>
    <xf numFmtId="0" fontId="2" fillId="0" borderId="0"/>
  </cellStyleXfs>
  <cellXfs count="610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10" xfId="1" applyFont="1" applyBorder="1" applyAlignment="1">
      <alignment vertical="center"/>
    </xf>
    <xf numFmtId="0" fontId="5" fillId="0" borderId="0" xfId="1" applyFont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 shrinkToFit="1"/>
    </xf>
    <xf numFmtId="0" fontId="5" fillId="0" borderId="0" xfId="1" applyFont="1" applyAlignment="1">
      <alignment vertical="center"/>
    </xf>
    <xf numFmtId="0" fontId="4" fillId="0" borderId="7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left" vertical="center" wrapText="1" indent="2"/>
    </xf>
    <xf numFmtId="0" fontId="4" fillId="0" borderId="0" xfId="1" applyFont="1" applyAlignment="1">
      <alignment horizontal="left" vertical="center" wrapText="1"/>
    </xf>
    <xf numFmtId="164" fontId="4" fillId="0" borderId="0" xfId="1" applyNumberFormat="1" applyFont="1" applyAlignment="1">
      <alignment horizontal="center" vertical="center" wrapText="1"/>
    </xf>
    <xf numFmtId="165" fontId="4" fillId="0" borderId="0" xfId="1" applyNumberFormat="1" applyFont="1" applyAlignment="1">
      <alignment horizontal="right" vertical="center" wrapText="1"/>
    </xf>
    <xf numFmtId="0" fontId="4" fillId="0" borderId="0" xfId="1" applyFont="1" applyAlignment="1">
      <alignment vertical="center" wrapText="1"/>
    </xf>
    <xf numFmtId="0" fontId="5" fillId="0" borderId="7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4" fillId="0" borderId="6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4" fillId="0" borderId="7" xfId="1" quotePrefix="1" applyFont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4" fillId="0" borderId="0" xfId="1" quotePrefix="1" applyFont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7" fillId="0" borderId="0" xfId="1" applyFont="1" applyAlignment="1">
      <alignment horizontal="left" vertical="center"/>
    </xf>
    <xf numFmtId="0" fontId="5" fillId="0" borderId="9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vertical="center" wrapText="1"/>
    </xf>
    <xf numFmtId="0" fontId="4" fillId="2" borderId="7" xfId="1" applyFont="1" applyFill="1" applyBorder="1" applyAlignment="1">
      <alignment horizontal="left" vertical="top" wrapText="1" indent="2"/>
    </xf>
    <xf numFmtId="0" fontId="4" fillId="0" borderId="7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left" wrapText="1" indent="2"/>
    </xf>
    <xf numFmtId="0" fontId="5" fillId="0" borderId="7" xfId="1" quotePrefix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0" fontId="5" fillId="0" borderId="7" xfId="1" applyFont="1" applyBorder="1" applyAlignment="1">
      <alignment wrapText="1"/>
    </xf>
    <xf numFmtId="0" fontId="10" fillId="0" borderId="7" xfId="0" applyFont="1" applyBorder="1" applyAlignment="1">
      <alignment vertical="center" wrapText="1"/>
    </xf>
    <xf numFmtId="0" fontId="10" fillId="0" borderId="7" xfId="0" applyFont="1" applyBorder="1" applyAlignment="1">
      <alignment horizontal="left" vertical="center" wrapText="1" indent="2"/>
    </xf>
    <xf numFmtId="0" fontId="10" fillId="0" borderId="7" xfId="1" applyFont="1" applyBorder="1" applyAlignment="1">
      <alignment horizontal="center" vertical="center"/>
    </xf>
    <xf numFmtId="0" fontId="4" fillId="0" borderId="7" xfId="1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5" fillId="0" borderId="6" xfId="1" applyFont="1" applyBorder="1" applyAlignment="1">
      <alignment vertical="center" wrapText="1"/>
    </xf>
    <xf numFmtId="0" fontId="5" fillId="0" borderId="9" xfId="1" applyFont="1" applyBorder="1" applyAlignment="1">
      <alignment vertical="center" wrapText="1"/>
    </xf>
    <xf numFmtId="0" fontId="4" fillId="2" borderId="7" xfId="1" applyFont="1" applyFill="1" applyBorder="1" applyAlignment="1">
      <alignment horizontal="left" vertical="center" wrapText="1"/>
    </xf>
    <xf numFmtId="0" fontId="10" fillId="0" borderId="7" xfId="1" applyFont="1" applyBorder="1" applyAlignment="1">
      <alignment horizontal="left" vertical="center" wrapText="1"/>
    </xf>
    <xf numFmtId="0" fontId="10" fillId="0" borderId="7" xfId="1" applyFont="1" applyBorder="1" applyAlignment="1">
      <alignment vertical="center" wrapText="1"/>
    </xf>
    <xf numFmtId="0" fontId="12" fillId="0" borderId="7" xfId="1" applyFont="1" applyBorder="1" applyAlignment="1">
      <alignment horizontal="left" vertical="center" wrapText="1"/>
    </xf>
    <xf numFmtId="0" fontId="12" fillId="0" borderId="7" xfId="1" applyFont="1" applyBorder="1" applyAlignment="1">
      <alignment horizontal="center" vertical="center"/>
    </xf>
    <xf numFmtId="0" fontId="10" fillId="0" borderId="7" xfId="1" applyFont="1" applyBorder="1" applyAlignment="1">
      <alignment horizontal="left" vertical="center" wrapText="1" indent="2"/>
    </xf>
    <xf numFmtId="0" fontId="12" fillId="0" borderId="6" xfId="1" applyFont="1" applyBorder="1" applyAlignment="1">
      <alignment vertical="center" wrapText="1"/>
    </xf>
    <xf numFmtId="0" fontId="12" fillId="0" borderId="9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vertical="center" wrapText="1"/>
    </xf>
    <xf numFmtId="0" fontId="4" fillId="0" borderId="7" xfId="1" applyFont="1" applyBorder="1" applyAlignment="1">
      <alignment vertical="center"/>
    </xf>
    <xf numFmtId="0" fontId="5" fillId="0" borderId="7" xfId="1" applyFont="1" applyBorder="1" applyAlignment="1">
      <alignment horizontal="left" vertical="center" wrapText="1" indent="2"/>
    </xf>
    <xf numFmtId="0" fontId="5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7" xfId="1" applyFont="1" applyBorder="1" applyAlignment="1">
      <alignment wrapText="1"/>
    </xf>
    <xf numFmtId="0" fontId="4" fillId="0" borderId="7" xfId="1" applyFont="1" applyBorder="1" applyAlignment="1">
      <alignment horizontal="left" vertical="center"/>
    </xf>
    <xf numFmtId="0" fontId="4" fillId="0" borderId="7" xfId="1" applyFont="1" applyBorder="1" applyAlignment="1">
      <alignment horizontal="center" vertical="center" wrapText="1"/>
    </xf>
    <xf numFmtId="0" fontId="4" fillId="0" borderId="0" xfId="1" applyFont="1"/>
    <xf numFmtId="0" fontId="4" fillId="0" borderId="10" xfId="1" applyFont="1" applyBorder="1"/>
    <xf numFmtId="0" fontId="4" fillId="0" borderId="0" xfId="1" applyFont="1" applyBorder="1"/>
    <xf numFmtId="0" fontId="4" fillId="0" borderId="0" xfId="1" applyFont="1" applyBorder="1" applyAlignment="1">
      <alignment horizontal="center"/>
    </xf>
    <xf numFmtId="0" fontId="4" fillId="0" borderId="6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14" fillId="0" borderId="0" xfId="1" applyFont="1" applyFill="1" applyAlignment="1">
      <alignment horizontal="center" vertical="center"/>
    </xf>
    <xf numFmtId="168" fontId="5" fillId="0" borderId="0" xfId="1" applyNumberFormat="1" applyFont="1" applyFill="1" applyBorder="1" applyAlignment="1">
      <alignment horizontal="center" vertical="center" wrapText="1"/>
    </xf>
    <xf numFmtId="165" fontId="5" fillId="0" borderId="0" xfId="1" applyNumberFormat="1" applyFont="1" applyFill="1" applyBorder="1" applyAlignment="1">
      <alignment horizontal="center" vertical="center" wrapText="1"/>
    </xf>
    <xf numFmtId="0" fontId="9" fillId="0" borderId="7" xfId="1" applyNumberFormat="1" applyFont="1" applyFill="1" applyBorder="1" applyAlignment="1">
      <alignment vertical="center" wrapText="1"/>
    </xf>
    <xf numFmtId="0" fontId="4" fillId="0" borderId="6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0" xfId="1" applyNumberFormat="1" applyFont="1" applyFill="1" applyBorder="1" applyAlignment="1">
      <alignment vertical="center"/>
    </xf>
    <xf numFmtId="169" fontId="4" fillId="0" borderId="0" xfId="1" applyNumberFormat="1" applyFont="1" applyFill="1" applyBorder="1" applyAlignment="1">
      <alignment vertical="center"/>
    </xf>
    <xf numFmtId="0" fontId="4" fillId="0" borderId="0" xfId="1" applyFont="1" applyFill="1" applyAlignment="1">
      <alignment vertical="center" wrapText="1"/>
    </xf>
    <xf numFmtId="0" fontId="5" fillId="0" borderId="0" xfId="1" applyFont="1" applyFill="1" applyBorder="1" applyAlignment="1">
      <alignment vertical="center" wrapText="1"/>
    </xf>
    <xf numFmtId="0" fontId="2" fillId="0" borderId="0" xfId="1"/>
    <xf numFmtId="0" fontId="4" fillId="0" borderId="7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left" vertical="center"/>
    </xf>
    <xf numFmtId="0" fontId="15" fillId="0" borderId="0" xfId="1" applyFont="1" applyFill="1"/>
    <xf numFmtId="3" fontId="4" fillId="0" borderId="7" xfId="1" applyNumberFormat="1" applyFont="1" applyFill="1" applyBorder="1" applyAlignment="1">
      <alignment horizontal="left" vertical="center" wrapText="1"/>
    </xf>
    <xf numFmtId="0" fontId="15" fillId="0" borderId="0" xfId="1" applyFont="1" applyFill="1" applyAlignment="1">
      <alignment horizontal="center" vertical="center"/>
    </xf>
    <xf numFmtId="0" fontId="3" fillId="0" borderId="7" xfId="1" applyFont="1" applyFill="1" applyBorder="1" applyAlignment="1">
      <alignment horizontal="center" vertical="center" wrapText="1"/>
    </xf>
    <xf numFmtId="169" fontId="3" fillId="4" borderId="7" xfId="1" applyNumberFormat="1" applyFont="1" applyFill="1" applyBorder="1" applyAlignment="1">
      <alignment horizontal="center" vertical="center" wrapText="1"/>
    </xf>
    <xf numFmtId="169" fontId="3" fillId="0" borderId="7" xfId="1" applyNumberFormat="1" applyFont="1" applyFill="1" applyBorder="1" applyAlignment="1">
      <alignment horizontal="center" vertical="center" wrapText="1"/>
    </xf>
    <xf numFmtId="169" fontId="4" fillId="0" borderId="7" xfId="1" applyNumberFormat="1" applyFont="1" applyFill="1" applyBorder="1" applyAlignment="1">
      <alignment horizontal="center" vertical="center" wrapText="1"/>
    </xf>
    <xf numFmtId="169" fontId="4" fillId="4" borderId="7" xfId="1" applyNumberFormat="1" applyFont="1" applyFill="1" applyBorder="1" applyAlignment="1">
      <alignment horizontal="center" vertical="center" wrapText="1"/>
    </xf>
    <xf numFmtId="170" fontId="9" fillId="4" borderId="7" xfId="1" applyNumberFormat="1" applyFont="1" applyFill="1" applyBorder="1" applyAlignment="1">
      <alignment horizontal="center" vertical="center" wrapText="1"/>
    </xf>
    <xf numFmtId="167" fontId="5" fillId="4" borderId="7" xfId="1" applyNumberFormat="1" applyFont="1" applyFill="1" applyBorder="1" applyAlignment="1">
      <alignment horizontal="center" vertical="center" wrapText="1"/>
    </xf>
    <xf numFmtId="170" fontId="3" fillId="0" borderId="7" xfId="1" applyNumberFormat="1" applyFont="1" applyFill="1" applyBorder="1" applyAlignment="1">
      <alignment horizontal="center" vertical="center" wrapText="1"/>
    </xf>
    <xf numFmtId="170" fontId="3" fillId="4" borderId="7" xfId="1" applyNumberFormat="1" applyFont="1" applyFill="1" applyBorder="1" applyAlignment="1">
      <alignment horizontal="center" vertical="center" wrapText="1"/>
    </xf>
    <xf numFmtId="167" fontId="4" fillId="0" borderId="7" xfId="1" applyNumberFormat="1" applyFont="1" applyFill="1" applyBorder="1" applyAlignment="1">
      <alignment horizontal="center" vertical="center" wrapText="1"/>
    </xf>
    <xf numFmtId="168" fontId="4" fillId="4" borderId="7" xfId="1" applyNumberFormat="1" applyFont="1" applyFill="1" applyBorder="1" applyAlignment="1">
      <alignment horizontal="center" vertical="center" wrapText="1"/>
    </xf>
    <xf numFmtId="0" fontId="17" fillId="0" borderId="0" xfId="1" applyFont="1" applyFill="1" applyAlignment="1">
      <alignment horizontal="right" vertical="center"/>
    </xf>
    <xf numFmtId="0" fontId="4" fillId="0" borderId="10" xfId="1" applyFont="1" applyFill="1" applyBorder="1" applyAlignment="1">
      <alignment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right" vertical="center"/>
    </xf>
    <xf numFmtId="167" fontId="18" fillId="0" borderId="8" xfId="1" applyNumberFormat="1" applyFont="1" applyFill="1" applyBorder="1" applyAlignment="1">
      <alignment vertical="center" wrapText="1"/>
    </xf>
    <xf numFmtId="167" fontId="18" fillId="0" borderId="9" xfId="1" applyNumberFormat="1" applyFont="1" applyFill="1" applyBorder="1" applyAlignment="1">
      <alignment vertical="center" wrapText="1"/>
    </xf>
    <xf numFmtId="167" fontId="7" fillId="0" borderId="8" xfId="1" applyNumberFormat="1" applyFont="1" applyFill="1" applyBorder="1" applyAlignment="1">
      <alignment vertical="center" wrapText="1"/>
    </xf>
    <xf numFmtId="167" fontId="7" fillId="0" borderId="9" xfId="1" applyNumberFormat="1" applyFont="1" applyFill="1" applyBorder="1" applyAlignment="1">
      <alignment vertical="center" wrapText="1"/>
    </xf>
    <xf numFmtId="0" fontId="7" fillId="0" borderId="7" xfId="1" applyFont="1" applyFill="1" applyBorder="1" applyAlignment="1">
      <alignment horizontal="left" vertical="center" wrapText="1" shrinkToFit="1"/>
    </xf>
    <xf numFmtId="3" fontId="7" fillId="0" borderId="7" xfId="1" applyNumberFormat="1" applyFont="1" applyFill="1" applyBorder="1" applyAlignment="1">
      <alignment horizontal="center" vertical="center" wrapText="1" shrinkToFit="1"/>
    </xf>
    <xf numFmtId="0" fontId="7" fillId="0" borderId="8" xfId="1" applyFont="1" applyFill="1" applyBorder="1" applyAlignment="1">
      <alignment vertical="center" wrapText="1"/>
    </xf>
    <xf numFmtId="0" fontId="7" fillId="0" borderId="9" xfId="1" applyFont="1" applyFill="1" applyBorder="1" applyAlignment="1">
      <alignment vertical="center" wrapText="1"/>
    </xf>
    <xf numFmtId="0" fontId="7" fillId="0" borderId="6" xfId="1" applyFont="1" applyFill="1" applyBorder="1" applyAlignment="1">
      <alignment vertical="center" wrapText="1"/>
    </xf>
    <xf numFmtId="0" fontId="7" fillId="0" borderId="7" xfId="1" applyFont="1" applyFill="1" applyBorder="1" applyAlignment="1">
      <alignment horizontal="center" vertical="center" wrapText="1" shrinkToFit="1"/>
    </xf>
    <xf numFmtId="0" fontId="4" fillId="0" borderId="0" xfId="1" applyFont="1" applyFill="1" applyBorder="1" applyAlignment="1">
      <alignment horizontal="left" vertical="center"/>
    </xf>
    <xf numFmtId="165" fontId="5" fillId="0" borderId="0" xfId="1" applyNumberFormat="1" applyFont="1" applyFill="1" applyBorder="1" applyAlignment="1">
      <alignment horizontal="center" vertical="center"/>
    </xf>
    <xf numFmtId="169" fontId="5" fillId="0" borderId="0" xfId="1" applyNumberFormat="1" applyFont="1" applyFill="1" applyBorder="1" applyAlignment="1">
      <alignment horizontal="center" vertical="center" wrapText="1"/>
    </xf>
    <xf numFmtId="169" fontId="5" fillId="0" borderId="0" xfId="1" applyNumberFormat="1" applyFont="1" applyFill="1" applyBorder="1" applyAlignment="1">
      <alignment horizontal="right" vertical="center" wrapText="1"/>
    </xf>
    <xf numFmtId="167" fontId="18" fillId="0" borderId="0" xfId="1" applyNumberFormat="1" applyFont="1" applyFill="1" applyBorder="1" applyAlignment="1">
      <alignment vertical="center" wrapText="1"/>
    </xf>
    <xf numFmtId="167" fontId="7" fillId="0" borderId="0" xfId="1" applyNumberFormat="1" applyFont="1" applyFill="1" applyBorder="1" applyAlignment="1">
      <alignment vertical="center" wrapText="1"/>
    </xf>
    <xf numFmtId="0" fontId="7" fillId="0" borderId="6" xfId="1" applyFont="1" applyFill="1" applyBorder="1" applyAlignment="1">
      <alignment horizontal="center" vertical="center" wrapText="1" shrinkToFit="1"/>
    </xf>
    <xf numFmtId="0" fontId="19" fillId="0" borderId="6" xfId="1" applyFont="1" applyFill="1" applyBorder="1" applyAlignment="1">
      <alignment horizontal="center" vertical="center" wrapText="1" shrinkToFit="1"/>
    </xf>
    <xf numFmtId="0" fontId="7" fillId="0" borderId="0" xfId="1" applyFont="1" applyFill="1" applyBorder="1" applyAlignment="1">
      <alignment vertical="center"/>
    </xf>
    <xf numFmtId="49" fontId="4" fillId="0" borderId="0" xfId="1" applyNumberFormat="1" applyFont="1" applyFill="1" applyBorder="1" applyAlignment="1">
      <alignment vertical="center" wrapText="1"/>
    </xf>
    <xf numFmtId="0" fontId="5" fillId="0" borderId="10" xfId="1" applyFont="1" applyFill="1" applyBorder="1" applyAlignment="1">
      <alignment horizontal="left" vertical="center" wrapText="1"/>
    </xf>
    <xf numFmtId="0" fontId="17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horizontal="center" vertical="center"/>
    </xf>
    <xf numFmtId="168" fontId="4" fillId="0" borderId="7" xfId="1" applyNumberFormat="1" applyFont="1" applyFill="1" applyBorder="1" applyAlignment="1">
      <alignment horizontal="center" vertical="center" wrapText="1"/>
    </xf>
    <xf numFmtId="168" fontId="5" fillId="4" borderId="7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3" fontId="4" fillId="0" borderId="7" xfId="1" applyNumberFormat="1" applyFont="1" applyFill="1" applyBorder="1" applyAlignment="1">
      <alignment horizontal="center" vertical="center" wrapText="1"/>
    </xf>
    <xf numFmtId="168" fontId="4" fillId="0" borderId="6" xfId="1" applyNumberFormat="1" applyFont="1" applyFill="1" applyBorder="1" applyAlignment="1">
      <alignment horizontal="center" vertical="center" wrapText="1"/>
    </xf>
    <xf numFmtId="168" fontId="4" fillId="0" borderId="8" xfId="1" applyNumberFormat="1" applyFont="1" applyFill="1" applyBorder="1" applyAlignment="1">
      <alignment horizontal="center" vertical="center" wrapText="1"/>
    </xf>
    <xf numFmtId="3" fontId="4" fillId="0" borderId="7" xfId="1" applyNumberFormat="1" applyFont="1" applyFill="1" applyBorder="1" applyAlignment="1">
      <alignment horizontal="center" vertical="center" wrapText="1"/>
    </xf>
    <xf numFmtId="168" fontId="4" fillId="0" borderId="7" xfId="1" applyNumberFormat="1" applyFont="1" applyFill="1" applyBorder="1" applyAlignment="1">
      <alignment horizontal="center" vertical="center" wrapText="1"/>
    </xf>
    <xf numFmtId="168" fontId="4" fillId="4" borderId="6" xfId="1" applyNumberFormat="1" applyFont="1" applyFill="1" applyBorder="1" applyAlignment="1">
      <alignment horizontal="center" vertical="center" wrapText="1"/>
    </xf>
    <xf numFmtId="168" fontId="4" fillId="4" borderId="8" xfId="1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9" fontId="4" fillId="0" borderId="9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3" fontId="4" fillId="0" borderId="6" xfId="1" applyNumberFormat="1" applyFont="1" applyFill="1" applyBorder="1" applyAlignment="1">
      <alignment horizontal="center" vertical="center" wrapText="1"/>
    </xf>
    <xf numFmtId="3" fontId="4" fillId="0" borderId="8" xfId="1" applyNumberFormat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left" vertical="top" wrapText="1"/>
    </xf>
    <xf numFmtId="0" fontId="3" fillId="0" borderId="7" xfId="1" applyFont="1" applyBorder="1" applyAlignment="1">
      <alignment vertical="top" wrapText="1"/>
    </xf>
    <xf numFmtId="0" fontId="9" fillId="0" borderId="7" xfId="1" applyFont="1" applyBorder="1" applyAlignment="1">
      <alignment horizontal="left" vertical="top" wrapText="1"/>
    </xf>
    <xf numFmtId="0" fontId="9" fillId="0" borderId="7" xfId="1" applyFont="1" applyBorder="1" applyAlignment="1">
      <alignment horizontal="left" vertical="center" wrapText="1"/>
    </xf>
    <xf numFmtId="0" fontId="3" fillId="0" borderId="7" xfId="1" applyFont="1" applyFill="1" applyBorder="1" applyAlignment="1">
      <alignment vertical="center"/>
    </xf>
    <xf numFmtId="0" fontId="9" fillId="0" borderId="7" xfId="1" applyFont="1" applyFill="1" applyBorder="1" applyAlignment="1">
      <alignment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9" xfId="1" applyNumberFormat="1" applyFont="1" applyFill="1" applyBorder="1" applyAlignment="1">
      <alignment horizontal="left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168" fontId="4" fillId="0" borderId="6" xfId="1" applyNumberFormat="1" applyFont="1" applyFill="1" applyBorder="1" applyAlignment="1">
      <alignment horizontal="center" vertical="center" wrapText="1"/>
    </xf>
    <xf numFmtId="168" fontId="4" fillId="0" borderId="8" xfId="1" applyNumberFormat="1" applyFont="1" applyFill="1" applyBorder="1" applyAlignment="1">
      <alignment horizontal="center" vertical="center" wrapText="1"/>
    </xf>
    <xf numFmtId="168" fontId="4" fillId="4" borderId="6" xfId="1" applyNumberFormat="1" applyFont="1" applyFill="1" applyBorder="1" applyAlignment="1">
      <alignment horizontal="center" vertical="center" wrapText="1"/>
    </xf>
    <xf numFmtId="168" fontId="4" fillId="4" borderId="8" xfId="1" applyNumberFormat="1" applyFont="1" applyFill="1" applyBorder="1" applyAlignment="1">
      <alignment horizontal="center" vertical="center" wrapText="1"/>
    </xf>
    <xf numFmtId="168" fontId="4" fillId="0" borderId="7" xfId="1" applyNumberFormat="1" applyFont="1" applyFill="1" applyBorder="1" applyAlignment="1">
      <alignment horizontal="center" vertical="center" wrapText="1"/>
    </xf>
    <xf numFmtId="3" fontId="4" fillId="0" borderId="7" xfId="1" applyNumberFormat="1" applyFont="1" applyFill="1" applyBorder="1" applyAlignment="1">
      <alignment horizontal="center" vertical="center" wrapText="1"/>
    </xf>
    <xf numFmtId="49" fontId="4" fillId="0" borderId="0" xfId="1" applyNumberFormat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0" xfId="3" applyFont="1" applyBorder="1" applyAlignment="1">
      <alignment horizontal="left" vertical="top" wrapText="1"/>
    </xf>
    <xf numFmtId="0" fontId="4" fillId="0" borderId="0" xfId="3" applyFont="1" applyBorder="1" applyAlignment="1">
      <alignment horizontal="center" vertical="center"/>
    </xf>
    <xf numFmtId="168" fontId="21" fillId="0" borderId="0" xfId="1" applyNumberFormat="1" applyFont="1" applyFill="1" applyBorder="1" applyAlignment="1">
      <alignment horizontal="center" vertical="center" wrapText="1"/>
    </xf>
    <xf numFmtId="168" fontId="5" fillId="4" borderId="10" xfId="1" applyNumberFormat="1" applyFont="1" applyFill="1" applyBorder="1" applyAlignment="1">
      <alignment horizontal="center" vertical="center" wrapText="1"/>
    </xf>
    <xf numFmtId="49" fontId="5" fillId="0" borderId="10" xfId="1" applyNumberFormat="1" applyFont="1" applyFill="1" applyBorder="1" applyAlignment="1">
      <alignment horizontal="left" vertical="center" wrapText="1"/>
    </xf>
    <xf numFmtId="49" fontId="5" fillId="0" borderId="10" xfId="1" applyNumberFormat="1" applyFont="1" applyFill="1" applyBorder="1" applyAlignment="1">
      <alignment horizontal="center" vertical="center" wrapText="1"/>
    </xf>
    <xf numFmtId="3" fontId="4" fillId="0" borderId="9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169" fontId="4" fillId="0" borderId="0" xfId="1" applyNumberFormat="1" applyFont="1" applyFill="1" applyBorder="1" applyAlignment="1">
      <alignment horizontal="center" vertical="center" wrapText="1"/>
    </xf>
    <xf numFmtId="169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 wrapText="1" shrinkToFit="1"/>
    </xf>
    <xf numFmtId="171" fontId="9" fillId="3" borderId="7" xfId="1" applyNumberFormat="1" applyFont="1" applyFill="1" applyBorder="1" applyAlignment="1">
      <alignment vertical="center" wrapText="1"/>
    </xf>
    <xf numFmtId="0" fontId="9" fillId="0" borderId="9" xfId="1" applyFont="1" applyBorder="1" applyAlignment="1">
      <alignment vertical="center" wrapText="1"/>
    </xf>
    <xf numFmtId="171" fontId="3" fillId="0" borderId="7" xfId="1" applyNumberFormat="1" applyFont="1" applyBorder="1" applyAlignment="1">
      <alignment horizontal="center" vertical="center" wrapText="1"/>
    </xf>
    <xf numFmtId="171" fontId="3" fillId="3" borderId="7" xfId="1" applyNumberFormat="1" applyFont="1" applyFill="1" applyBorder="1" applyAlignment="1">
      <alignment horizontal="center" vertical="center" wrapText="1"/>
    </xf>
    <xf numFmtId="171" fontId="9" fillId="3" borderId="7" xfId="1" applyNumberFormat="1" applyFont="1" applyFill="1" applyBorder="1" applyAlignment="1">
      <alignment horizontal="right" vertical="center" wrapText="1"/>
    </xf>
    <xf numFmtId="171" fontId="9" fillId="0" borderId="7" xfId="1" applyNumberFormat="1" applyFont="1" applyBorder="1" applyAlignment="1">
      <alignment horizontal="right" vertical="center" wrapText="1"/>
    </xf>
    <xf numFmtId="171" fontId="3" fillId="0" borderId="7" xfId="1" applyNumberFormat="1" applyFont="1" applyBorder="1" applyAlignment="1">
      <alignment horizontal="right" vertical="center" wrapText="1"/>
    </xf>
    <xf numFmtId="171" fontId="3" fillId="0" borderId="7" xfId="1" applyNumberFormat="1" applyFont="1" applyBorder="1" applyAlignment="1">
      <alignment horizontal="right" vertical="center"/>
    </xf>
    <xf numFmtId="171" fontId="3" fillId="3" borderId="7" xfId="1" applyNumberFormat="1" applyFont="1" applyFill="1" applyBorder="1" applyAlignment="1">
      <alignment horizontal="right" vertical="center" wrapText="1"/>
    </xf>
    <xf numFmtId="171" fontId="9" fillId="6" borderId="7" xfId="1" applyNumberFormat="1" applyFont="1" applyFill="1" applyBorder="1" applyAlignment="1">
      <alignment horizontal="right" vertical="center" wrapText="1"/>
    </xf>
    <xf numFmtId="171" fontId="9" fillId="3" borderId="7" xfId="1" applyNumberFormat="1" applyFont="1" applyFill="1" applyBorder="1" applyAlignment="1">
      <alignment horizontal="center" vertical="center" wrapText="1"/>
    </xf>
    <xf numFmtId="0" fontId="22" fillId="0" borderId="7" xfId="1" applyFont="1" applyBorder="1" applyAlignment="1">
      <alignment horizontal="left" vertical="top" wrapText="1"/>
    </xf>
    <xf numFmtId="171" fontId="9" fillId="7" borderId="7" xfId="1" applyNumberFormat="1" applyFont="1" applyFill="1" applyBorder="1" applyAlignment="1">
      <alignment horizontal="right" vertical="center" wrapText="1"/>
    </xf>
    <xf numFmtId="171" fontId="3" fillId="2" borderId="7" xfId="1" applyNumberFormat="1" applyFont="1" applyFill="1" applyBorder="1" applyAlignment="1">
      <alignment horizontal="right" vertical="center" wrapText="1"/>
    </xf>
    <xf numFmtId="165" fontId="16" fillId="0" borderId="7" xfId="1" applyNumberFormat="1" applyFont="1" applyFill="1" applyBorder="1" applyAlignment="1">
      <alignment horizontal="center" vertical="center" wrapText="1"/>
    </xf>
    <xf numFmtId="165" fontId="19" fillId="0" borderId="7" xfId="1" applyNumberFormat="1" applyFont="1" applyFill="1" applyBorder="1" applyAlignment="1">
      <alignment horizontal="center" vertical="center" wrapText="1"/>
    </xf>
    <xf numFmtId="171" fontId="19" fillId="0" borderId="7" xfId="1" applyNumberFormat="1" applyFont="1" applyFill="1" applyBorder="1" applyAlignment="1">
      <alignment horizontal="right" vertical="center"/>
    </xf>
    <xf numFmtId="0" fontId="4" fillId="0" borderId="6" xfId="1" applyFont="1" applyFill="1" applyBorder="1" applyAlignment="1">
      <alignment horizontal="left" vertical="center" wrapText="1"/>
    </xf>
    <xf numFmtId="0" fontId="4" fillId="0" borderId="0" xfId="1" applyFont="1" applyFill="1"/>
    <xf numFmtId="0" fontId="5" fillId="0" borderId="0" xfId="1" applyFont="1" applyFill="1" applyAlignment="1">
      <alignment horizontal="center" vertical="center" wrapText="1"/>
    </xf>
    <xf numFmtId="171" fontId="9" fillId="0" borderId="7" xfId="1" applyNumberFormat="1" applyFont="1" applyFill="1" applyBorder="1" applyAlignment="1">
      <alignment horizontal="right" vertical="center" wrapText="1"/>
    </xf>
    <xf numFmtId="171" fontId="3" fillId="0" borderId="7" xfId="1" applyNumberFormat="1" applyFont="1" applyFill="1" applyBorder="1" applyAlignment="1">
      <alignment horizontal="right" vertical="center" wrapText="1"/>
    </xf>
    <xf numFmtId="0" fontId="9" fillId="0" borderId="8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164" fontId="4" fillId="0" borderId="0" xfId="1" applyNumberFormat="1" applyFont="1" applyFill="1" applyAlignment="1">
      <alignment horizontal="center" vertical="center" wrapText="1"/>
    </xf>
    <xf numFmtId="165" fontId="4" fillId="0" borderId="0" xfId="1" applyNumberFormat="1" applyFont="1" applyFill="1" applyAlignment="1">
      <alignment horizontal="right" vertical="center" wrapText="1"/>
    </xf>
    <xf numFmtId="0" fontId="4" fillId="0" borderId="1" xfId="1" applyFont="1" applyBorder="1" applyAlignment="1"/>
    <xf numFmtId="0" fontId="4" fillId="0" borderId="0" xfId="1" applyFont="1" applyFill="1" applyBorder="1"/>
    <xf numFmtId="0" fontId="3" fillId="0" borderId="7" xfId="1" applyFont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right" vertical="center" wrapText="1"/>
    </xf>
    <xf numFmtId="171" fontId="16" fillId="0" borderId="7" xfId="1" applyNumberFormat="1" applyFont="1" applyFill="1" applyBorder="1" applyAlignment="1">
      <alignment horizontal="right" vertical="center"/>
    </xf>
    <xf numFmtId="0" fontId="9" fillId="0" borderId="7" xfId="1" applyNumberFormat="1" applyFont="1" applyFill="1" applyBorder="1" applyAlignment="1">
      <alignment horizontal="center" vertical="center" wrapText="1"/>
    </xf>
    <xf numFmtId="171" fontId="16" fillId="0" borderId="7" xfId="1" applyNumberFormat="1" applyFont="1" applyFill="1" applyBorder="1" applyAlignment="1">
      <alignment vertical="center"/>
    </xf>
    <xf numFmtId="174" fontId="3" fillId="0" borderId="7" xfId="1" applyNumberFormat="1" applyFont="1" applyBorder="1" applyAlignment="1">
      <alignment horizontal="right" vertical="center" wrapText="1"/>
    </xf>
    <xf numFmtId="165" fontId="3" fillId="0" borderId="7" xfId="1" applyNumberFormat="1" applyFont="1" applyBorder="1" applyAlignment="1">
      <alignment horizontal="right" vertical="center" wrapText="1"/>
    </xf>
    <xf numFmtId="165" fontId="9" fillId="7" borderId="7" xfId="1" applyNumberFormat="1" applyFont="1" applyFill="1" applyBorder="1" applyAlignment="1">
      <alignment horizontal="right" vertical="center" wrapText="1"/>
    </xf>
    <xf numFmtId="165" fontId="9" fillId="3" borderId="7" xfId="1" applyNumberFormat="1" applyFont="1" applyFill="1" applyBorder="1" applyAlignment="1">
      <alignment horizontal="right" vertical="center" wrapText="1"/>
    </xf>
    <xf numFmtId="165" fontId="9" fillId="0" borderId="7" xfId="1" applyNumberFormat="1" applyFont="1" applyFill="1" applyBorder="1" applyAlignment="1">
      <alignment horizontal="right" vertical="center" wrapText="1"/>
    </xf>
    <xf numFmtId="169" fontId="9" fillId="4" borderId="7" xfId="1" applyNumberFormat="1" applyFont="1" applyFill="1" applyBorder="1" applyAlignment="1">
      <alignment horizontal="center" vertical="center" wrapText="1"/>
    </xf>
    <xf numFmtId="171" fontId="10" fillId="0" borderId="7" xfId="1" applyNumberFormat="1" applyFont="1" applyBorder="1" applyAlignment="1">
      <alignment horizontal="right" vertical="center" wrapText="1"/>
    </xf>
    <xf numFmtId="171" fontId="12" fillId="0" borderId="7" xfId="1" applyNumberFormat="1" applyFont="1" applyBorder="1" applyAlignment="1">
      <alignment horizontal="right" vertical="center" wrapText="1"/>
    </xf>
    <xf numFmtId="0" fontId="25" fillId="0" borderId="7" xfId="0" applyFont="1" applyBorder="1" applyAlignment="1">
      <alignment vertical="top"/>
    </xf>
    <xf numFmtId="171" fontId="9" fillId="7" borderId="7" xfId="1" applyNumberFormat="1" applyFont="1" applyFill="1" applyBorder="1" applyAlignment="1">
      <alignment horizontal="center" vertical="center" wrapText="1"/>
    </xf>
    <xf numFmtId="165" fontId="20" fillId="6" borderId="7" xfId="1" applyNumberFormat="1" applyFont="1" applyFill="1" applyBorder="1" applyAlignment="1">
      <alignment horizontal="right" vertical="center" wrapText="1"/>
    </xf>
    <xf numFmtId="171" fontId="19" fillId="0" borderId="7" xfId="1" applyNumberFormat="1" applyFont="1" applyFill="1" applyBorder="1" applyAlignment="1">
      <alignment vertical="center"/>
    </xf>
    <xf numFmtId="2" fontId="4" fillId="0" borderId="9" xfId="1" applyNumberFormat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 wrapText="1"/>
    </xf>
    <xf numFmtId="0" fontId="3" fillId="2" borderId="0" xfId="1" applyFont="1" applyFill="1" applyBorder="1" applyAlignment="1">
      <alignment horizontal="center" vertical="center"/>
    </xf>
    <xf numFmtId="0" fontId="28" fillId="2" borderId="0" xfId="1" applyFont="1" applyFill="1" applyBorder="1" applyAlignment="1">
      <alignment horizontal="center" vertical="center"/>
    </xf>
    <xf numFmtId="0" fontId="3" fillId="5" borderId="12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0" fontId="29" fillId="2" borderId="0" xfId="1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center" vertical="center"/>
    </xf>
    <xf numFmtId="0" fontId="28" fillId="2" borderId="0" xfId="1" applyFont="1" applyFill="1" applyBorder="1" applyAlignment="1">
      <alignment horizontal="left" vertical="center"/>
    </xf>
    <xf numFmtId="0" fontId="28" fillId="2" borderId="0" xfId="1" applyFont="1" applyFill="1" applyBorder="1" applyAlignment="1">
      <alignment vertical="center"/>
    </xf>
    <xf numFmtId="0" fontId="9" fillId="2" borderId="3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vertical="center"/>
    </xf>
    <xf numFmtId="0" fontId="30" fillId="2" borderId="13" xfId="1" applyFont="1" applyFill="1" applyBorder="1" applyAlignment="1">
      <alignment horizontal="left" vertical="center"/>
    </xf>
    <xf numFmtId="0" fontId="9" fillId="2" borderId="13" xfId="1" applyFont="1" applyFill="1" applyBorder="1" applyAlignment="1">
      <alignment horizontal="left" vertical="center"/>
    </xf>
    <xf numFmtId="171" fontId="9" fillId="6" borderId="7" xfId="1" applyNumberFormat="1" applyFont="1" applyFill="1" applyBorder="1" applyAlignment="1">
      <alignment horizontal="center" vertical="center" wrapText="1"/>
    </xf>
    <xf numFmtId="165" fontId="9" fillId="0" borderId="7" xfId="1" applyNumberFormat="1" applyFont="1" applyBorder="1" applyAlignment="1">
      <alignment horizontal="right" vertical="center" wrapText="1"/>
    </xf>
    <xf numFmtId="165" fontId="9" fillId="6" borderId="7" xfId="1" applyNumberFormat="1" applyFont="1" applyFill="1" applyBorder="1" applyAlignment="1">
      <alignment horizontal="right" vertical="center" wrapText="1"/>
    </xf>
    <xf numFmtId="0" fontId="4" fillId="2" borderId="7" xfId="1" applyFont="1" applyFill="1" applyBorder="1" applyAlignment="1">
      <alignment horizontal="center" vertical="center" wrapText="1"/>
    </xf>
    <xf numFmtId="171" fontId="31" fillId="0" borderId="7" xfId="1" applyNumberFormat="1" applyFont="1" applyBorder="1" applyAlignment="1">
      <alignment horizontal="right" vertical="center" wrapText="1"/>
    </xf>
    <xf numFmtId="0" fontId="5" fillId="2" borderId="7" xfId="1" applyFont="1" applyFill="1" applyBorder="1" applyAlignment="1">
      <alignment horizontal="left" vertical="center" wrapText="1"/>
    </xf>
    <xf numFmtId="0" fontId="5" fillId="2" borderId="7" xfId="1" applyFont="1" applyFill="1" applyBorder="1" applyAlignment="1">
      <alignment horizontal="center" vertical="center"/>
    </xf>
    <xf numFmtId="171" fontId="9" fillId="2" borderId="7" xfId="1" applyNumberFormat="1" applyFont="1" applyFill="1" applyBorder="1" applyAlignment="1">
      <alignment horizontal="right" vertical="center" wrapText="1"/>
    </xf>
    <xf numFmtId="165" fontId="9" fillId="2" borderId="7" xfId="1" applyNumberFormat="1" applyFont="1" applyFill="1" applyBorder="1" applyAlignment="1">
      <alignment horizontal="right" vertical="center" wrapText="1"/>
    </xf>
    <xf numFmtId="0" fontId="4" fillId="2" borderId="0" xfId="1" applyFont="1" applyFill="1" applyAlignment="1">
      <alignment vertical="center"/>
    </xf>
    <xf numFmtId="0" fontId="4" fillId="2" borderId="0" xfId="1" applyFont="1" applyFill="1" applyBorder="1"/>
    <xf numFmtId="0" fontId="4" fillId="2" borderId="0" xfId="1" applyFont="1" applyFill="1" applyBorder="1" applyAlignment="1"/>
    <xf numFmtId="0" fontId="5" fillId="2" borderId="0" xfId="1" applyFont="1" applyFill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 shrinkToFit="1"/>
    </xf>
    <xf numFmtId="171" fontId="20" fillId="2" borderId="7" xfId="1" applyNumberFormat="1" applyFont="1" applyFill="1" applyBorder="1" applyAlignment="1">
      <alignment horizontal="right" vertical="center" wrapText="1"/>
    </xf>
    <xf numFmtId="171" fontId="31" fillId="2" borderId="7" xfId="1" applyNumberFormat="1" applyFont="1" applyFill="1" applyBorder="1" applyAlignment="1">
      <alignment horizontal="right" vertical="center" wrapText="1"/>
    </xf>
    <xf numFmtId="0" fontId="9" fillId="2" borderId="9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horizontal="center" vertical="center" wrapText="1"/>
    </xf>
    <xf numFmtId="174" fontId="3" fillId="2" borderId="7" xfId="1" applyNumberFormat="1" applyFont="1" applyFill="1" applyBorder="1" applyAlignment="1">
      <alignment horizontal="right" vertical="center" wrapText="1"/>
    </xf>
    <xf numFmtId="164" fontId="4" fillId="2" borderId="0" xfId="1" applyNumberFormat="1" applyFont="1" applyFill="1" applyAlignment="1">
      <alignment horizontal="center" vertical="center" wrapText="1"/>
    </xf>
    <xf numFmtId="0" fontId="4" fillId="2" borderId="0" xfId="1" applyFont="1" applyFill="1" applyAlignment="1">
      <alignment horizontal="left" vertical="center"/>
    </xf>
    <xf numFmtId="165" fontId="4" fillId="2" borderId="0" xfId="1" applyNumberFormat="1" applyFont="1" applyFill="1" applyAlignment="1">
      <alignment horizontal="right" vertical="center" wrapText="1"/>
    </xf>
    <xf numFmtId="165" fontId="3" fillId="2" borderId="7" xfId="1" applyNumberFormat="1" applyFont="1" applyFill="1" applyBorder="1" applyAlignment="1">
      <alignment horizontal="right" vertical="center" wrapText="1"/>
    </xf>
    <xf numFmtId="165" fontId="3" fillId="0" borderId="7" xfId="1" applyNumberFormat="1" applyFont="1" applyFill="1" applyBorder="1" applyAlignment="1">
      <alignment horizontal="right" vertical="center" wrapText="1"/>
    </xf>
    <xf numFmtId="165" fontId="3" fillId="3" borderId="7" xfId="1" applyNumberFormat="1" applyFont="1" applyFill="1" applyBorder="1" applyAlignment="1">
      <alignment horizontal="right" vertical="center" wrapText="1"/>
    </xf>
    <xf numFmtId="165" fontId="23" fillId="3" borderId="7" xfId="1" applyNumberFormat="1" applyFont="1" applyFill="1" applyBorder="1" applyAlignment="1">
      <alignment horizontal="right" vertical="center" wrapText="1"/>
    </xf>
    <xf numFmtId="171" fontId="9" fillId="8" borderId="7" xfId="1" applyNumberFormat="1" applyFont="1" applyFill="1" applyBorder="1" applyAlignment="1">
      <alignment horizontal="right" vertical="center" wrapText="1"/>
    </xf>
    <xf numFmtId="0" fontId="4" fillId="8" borderId="0" xfId="1" applyFont="1" applyFill="1" applyAlignment="1">
      <alignment vertical="center"/>
    </xf>
    <xf numFmtId="171" fontId="3" fillId="8" borderId="7" xfId="1" applyNumberFormat="1" applyFont="1" applyFill="1" applyBorder="1" applyAlignment="1">
      <alignment horizontal="right" vertical="center" wrapText="1"/>
    </xf>
    <xf numFmtId="165" fontId="9" fillId="8" borderId="7" xfId="1" applyNumberFormat="1" applyFont="1" applyFill="1" applyBorder="1" applyAlignment="1">
      <alignment horizontal="right" vertical="center" wrapText="1"/>
    </xf>
    <xf numFmtId="171" fontId="20" fillId="8" borderId="7" xfId="1" applyNumberFormat="1" applyFont="1" applyFill="1" applyBorder="1" applyAlignment="1">
      <alignment horizontal="right" vertical="center" wrapText="1"/>
    </xf>
    <xf numFmtId="0" fontId="4" fillId="6" borderId="0" xfId="1" applyFont="1" applyFill="1" applyAlignment="1">
      <alignment vertical="center"/>
    </xf>
    <xf numFmtId="0" fontId="4" fillId="3" borderId="0" xfId="1" applyFont="1" applyFill="1" applyAlignment="1">
      <alignment vertical="center"/>
    </xf>
    <xf numFmtId="0" fontId="5" fillId="0" borderId="8" xfId="1" applyFont="1" applyBorder="1" applyAlignment="1">
      <alignment vertical="center" wrapText="1"/>
    </xf>
    <xf numFmtId="0" fontId="3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171" fontId="4" fillId="0" borderId="0" xfId="1" applyNumberFormat="1" applyFont="1" applyBorder="1" applyAlignment="1">
      <alignment vertical="center"/>
    </xf>
    <xf numFmtId="171" fontId="3" fillId="2" borderId="0" xfId="1" applyNumberFormat="1" applyFont="1" applyFill="1" applyBorder="1" applyAlignment="1">
      <alignment horizontal="right" vertical="center" wrapText="1"/>
    </xf>
    <xf numFmtId="171" fontId="31" fillId="2" borderId="0" xfId="1" applyNumberFormat="1" applyFont="1" applyFill="1" applyBorder="1" applyAlignment="1">
      <alignment horizontal="right" vertical="center" wrapText="1"/>
    </xf>
    <xf numFmtId="0" fontId="8" fillId="0" borderId="0" xfId="1" applyFont="1" applyBorder="1" applyAlignment="1">
      <alignment vertical="center"/>
    </xf>
    <xf numFmtId="0" fontId="5" fillId="2" borderId="9" xfId="1" applyFont="1" applyFill="1" applyBorder="1" applyAlignment="1">
      <alignment vertical="center" wrapText="1"/>
    </xf>
    <xf numFmtId="171" fontId="4" fillId="0" borderId="0" xfId="1" applyNumberFormat="1" applyFont="1" applyAlignment="1">
      <alignment vertical="center"/>
    </xf>
    <xf numFmtId="171" fontId="4" fillId="3" borderId="0" xfId="1" applyNumberFormat="1" applyFont="1" applyFill="1" applyBorder="1" applyAlignment="1">
      <alignment vertical="center"/>
    </xf>
    <xf numFmtId="171" fontId="5" fillId="0" borderId="0" xfId="1" applyNumberFormat="1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165" fontId="19" fillId="3" borderId="7" xfId="1" applyNumberFormat="1" applyFont="1" applyFill="1" applyBorder="1" applyAlignment="1">
      <alignment horizontal="center" vertical="center"/>
    </xf>
    <xf numFmtId="4" fontId="8" fillId="0" borderId="7" xfId="1" applyNumberFormat="1" applyFont="1" applyFill="1" applyBorder="1" applyAlignment="1">
      <alignment horizontal="center" vertical="center" wrapText="1"/>
    </xf>
    <xf numFmtId="4" fontId="5" fillId="0" borderId="7" xfId="1" applyNumberFormat="1" applyFont="1" applyFill="1" applyBorder="1" applyAlignment="1">
      <alignment vertical="center" wrapText="1"/>
    </xf>
    <xf numFmtId="0" fontId="16" fillId="0" borderId="7" xfId="1" applyFont="1" applyFill="1" applyBorder="1" applyAlignment="1">
      <alignment vertical="center"/>
    </xf>
    <xf numFmtId="0" fontId="4" fillId="0" borderId="6" xfId="1" applyFont="1" applyBorder="1" applyAlignment="1">
      <alignment horizontal="left" vertical="center" wrapText="1"/>
    </xf>
    <xf numFmtId="0" fontId="4" fillId="0" borderId="9" xfId="1" applyFont="1" applyBorder="1" applyAlignment="1">
      <alignment horizontal="left" vertical="center" wrapText="1"/>
    </xf>
    <xf numFmtId="0" fontId="4" fillId="0" borderId="8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0" xfId="1" applyFont="1" applyAlignment="1">
      <alignment horizontal="left"/>
    </xf>
    <xf numFmtId="0" fontId="4" fillId="0" borderId="10" xfId="1" applyFont="1" applyBorder="1" applyAlignment="1">
      <alignment horizontal="left"/>
    </xf>
    <xf numFmtId="0" fontId="17" fillId="0" borderId="0" xfId="1" applyFont="1" applyAlignment="1">
      <alignment horizontal="left" vertical="center"/>
    </xf>
    <xf numFmtId="0" fontId="4" fillId="0" borderId="6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7" xfId="1" applyFont="1" applyBorder="1" applyAlignment="1">
      <alignment horizontal="left" vertical="center"/>
    </xf>
    <xf numFmtId="0" fontId="4" fillId="0" borderId="10" xfId="1" applyFont="1" applyBorder="1" applyAlignment="1">
      <alignment horizontal="center"/>
    </xf>
    <xf numFmtId="0" fontId="4" fillId="0" borderId="6" xfId="1" applyFont="1" applyBorder="1" applyAlignment="1">
      <alignment horizontal="left" vertical="top" wrapText="1"/>
    </xf>
    <xf numFmtId="0" fontId="4" fillId="0" borderId="9" xfId="1" applyFont="1" applyBorder="1" applyAlignment="1">
      <alignment horizontal="left" vertical="top" wrapText="1"/>
    </xf>
    <xf numFmtId="0" fontId="4" fillId="0" borderId="8" xfId="1" applyFont="1" applyBorder="1" applyAlignment="1">
      <alignment horizontal="left" vertical="top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9" xfId="1" applyNumberFormat="1" applyFont="1" applyBorder="1" applyAlignment="1">
      <alignment horizontal="left" vertical="center" wrapText="1"/>
    </xf>
    <xf numFmtId="49" fontId="4" fillId="0" borderId="8" xfId="1" applyNumberFormat="1" applyFont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top" wrapText="1"/>
    </xf>
    <xf numFmtId="0" fontId="4" fillId="0" borderId="7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5" fillId="0" borderId="6" xfId="1" applyFont="1" applyBorder="1" applyAlignment="1">
      <alignment horizontal="left" vertical="center" wrapText="1"/>
    </xf>
    <xf numFmtId="0" fontId="5" fillId="0" borderId="9" xfId="1" applyFont="1" applyBorder="1" applyAlignment="1">
      <alignment horizontal="left" vertical="center" wrapText="1"/>
    </xf>
    <xf numFmtId="0" fontId="5" fillId="0" borderId="8" xfId="1" applyFont="1" applyBorder="1" applyAlignment="1">
      <alignment horizontal="left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164" fontId="26" fillId="0" borderId="0" xfId="1" applyNumberFormat="1" applyFont="1" applyAlignment="1">
      <alignment horizontal="center"/>
    </xf>
    <xf numFmtId="0" fontId="27" fillId="0" borderId="0" xfId="0" applyFont="1" applyAlignment="1">
      <alignment horizontal="center"/>
    </xf>
    <xf numFmtId="167" fontId="16" fillId="0" borderId="6" xfId="1" applyNumberFormat="1" applyFont="1" applyFill="1" applyBorder="1" applyAlignment="1">
      <alignment horizontal="center" vertical="center" wrapText="1"/>
    </xf>
    <xf numFmtId="167" fontId="16" fillId="0" borderId="8" xfId="1" applyNumberFormat="1" applyFont="1" applyFill="1" applyBorder="1" applyAlignment="1">
      <alignment horizontal="center" vertical="center" wrapText="1"/>
    </xf>
    <xf numFmtId="171" fontId="19" fillId="0" borderId="6" xfId="1" applyNumberFormat="1" applyFont="1" applyFill="1" applyBorder="1" applyAlignment="1">
      <alignment horizontal="right" vertical="center" wrapText="1"/>
    </xf>
    <xf numFmtId="171" fontId="19" fillId="0" borderId="8" xfId="1" applyNumberFormat="1" applyFont="1" applyFill="1" applyBorder="1" applyAlignment="1">
      <alignment horizontal="right" vertical="center" wrapText="1"/>
    </xf>
    <xf numFmtId="171" fontId="16" fillId="0" borderId="6" xfId="1" applyNumberFormat="1" applyFont="1" applyFill="1" applyBorder="1" applyAlignment="1">
      <alignment horizontal="right" vertical="center" wrapText="1"/>
    </xf>
    <xf numFmtId="171" fontId="16" fillId="0" borderId="8" xfId="1" applyNumberFormat="1" applyFont="1" applyFill="1" applyBorder="1" applyAlignment="1">
      <alignment horizontal="right" vertical="center" wrapText="1"/>
    </xf>
    <xf numFmtId="171" fontId="19" fillId="3" borderId="6" xfId="1" applyNumberFormat="1" applyFont="1" applyFill="1" applyBorder="1" applyAlignment="1">
      <alignment horizontal="right" vertical="center" wrapText="1"/>
    </xf>
    <xf numFmtId="171" fontId="19" fillId="3" borderId="8" xfId="1" applyNumberFormat="1" applyFont="1" applyFill="1" applyBorder="1" applyAlignment="1">
      <alignment horizontal="right" vertical="center" wrapText="1"/>
    </xf>
    <xf numFmtId="167" fontId="19" fillId="0" borderId="6" xfId="1" applyNumberFormat="1" applyFont="1" applyFill="1" applyBorder="1" applyAlignment="1">
      <alignment horizontal="center" vertical="center" wrapText="1"/>
    </xf>
    <xf numFmtId="167" fontId="19" fillId="0" borderId="8" xfId="1" applyNumberFormat="1" applyFont="1" applyFill="1" applyBorder="1" applyAlignment="1">
      <alignment horizontal="center" vertical="center" wrapText="1"/>
    </xf>
    <xf numFmtId="171" fontId="19" fillId="0" borderId="6" xfId="1" applyNumberFormat="1" applyFont="1" applyFill="1" applyBorder="1" applyAlignment="1">
      <alignment horizontal="right" vertical="center"/>
    </xf>
    <xf numFmtId="171" fontId="19" fillId="0" borderId="8" xfId="1" applyNumberFormat="1" applyFont="1" applyFill="1" applyBorder="1" applyAlignment="1">
      <alignment horizontal="right" vertical="center"/>
    </xf>
    <xf numFmtId="171" fontId="16" fillId="0" borderId="6" xfId="1" applyNumberFormat="1" applyFont="1" applyFill="1" applyBorder="1" applyAlignment="1">
      <alignment horizontal="right" vertical="center"/>
    </xf>
    <xf numFmtId="171" fontId="16" fillId="0" borderId="8" xfId="1" applyNumberFormat="1" applyFont="1" applyFill="1" applyBorder="1" applyAlignment="1">
      <alignment horizontal="right" vertical="center"/>
    </xf>
    <xf numFmtId="0" fontId="16" fillId="0" borderId="6" xfId="1" applyFont="1" applyFill="1" applyBorder="1" applyAlignment="1">
      <alignment horizontal="right" vertical="center"/>
    </xf>
    <xf numFmtId="0" fontId="16" fillId="0" borderId="8" xfId="1" applyFont="1" applyFill="1" applyBorder="1" applyAlignment="1">
      <alignment horizontal="right" vertical="center"/>
    </xf>
    <xf numFmtId="172" fontId="19" fillId="3" borderId="6" xfId="1" applyNumberFormat="1" applyFont="1" applyFill="1" applyBorder="1" applyAlignment="1">
      <alignment vertical="center"/>
    </xf>
    <xf numFmtId="0" fontId="19" fillId="3" borderId="8" xfId="1" applyFont="1" applyFill="1" applyBorder="1" applyAlignment="1">
      <alignment vertical="center"/>
    </xf>
    <xf numFmtId="167" fontId="19" fillId="3" borderId="6" xfId="1" applyNumberFormat="1" applyFont="1" applyFill="1" applyBorder="1" applyAlignment="1">
      <alignment horizontal="center" vertical="center" wrapText="1"/>
    </xf>
    <xf numFmtId="167" fontId="19" fillId="3" borderId="8" xfId="1" applyNumberFormat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right" vertical="center"/>
    </xf>
    <xf numFmtId="0" fontId="19" fillId="0" borderId="8" xfId="1" applyFont="1" applyFill="1" applyBorder="1" applyAlignment="1">
      <alignment horizontal="right" vertical="center"/>
    </xf>
    <xf numFmtId="171" fontId="16" fillId="0" borderId="6" xfId="1" applyNumberFormat="1" applyFont="1" applyFill="1" applyBorder="1" applyAlignment="1">
      <alignment horizontal="center" vertical="center" wrapText="1"/>
    </xf>
    <xf numFmtId="171" fontId="16" fillId="0" borderId="8" xfId="1" applyNumberFormat="1" applyFont="1" applyFill="1" applyBorder="1" applyAlignment="1">
      <alignment horizontal="center" vertical="center" wrapText="1"/>
    </xf>
    <xf numFmtId="171" fontId="19" fillId="0" borderId="6" xfId="1" applyNumberFormat="1" applyFont="1" applyFill="1" applyBorder="1" applyAlignment="1">
      <alignment horizontal="center" vertical="center" wrapText="1"/>
    </xf>
    <xf numFmtId="171" fontId="19" fillId="0" borderId="8" xfId="1" applyNumberFormat="1" applyFont="1" applyFill="1" applyBorder="1" applyAlignment="1">
      <alignment horizontal="center" vertical="center" wrapText="1"/>
    </xf>
    <xf numFmtId="171" fontId="19" fillId="3" borderId="6" xfId="1" applyNumberFormat="1" applyFont="1" applyFill="1" applyBorder="1" applyAlignment="1">
      <alignment horizontal="right" vertical="center"/>
    </xf>
    <xf numFmtId="171" fontId="19" fillId="3" borderId="8" xfId="1" applyNumberFormat="1" applyFont="1" applyFill="1" applyBorder="1" applyAlignment="1">
      <alignment horizontal="right" vertical="center"/>
    </xf>
    <xf numFmtId="171" fontId="16" fillId="0" borderId="6" xfId="1" applyNumberFormat="1" applyFont="1" applyFill="1" applyBorder="1" applyAlignment="1">
      <alignment vertical="center"/>
    </xf>
    <xf numFmtId="171" fontId="16" fillId="0" borderId="8" xfId="1" applyNumberFormat="1" applyFont="1" applyFill="1" applyBorder="1" applyAlignment="1">
      <alignment vertical="center"/>
    </xf>
    <xf numFmtId="172" fontId="19" fillId="3" borderId="6" xfId="1" applyNumberFormat="1" applyFont="1" applyFill="1" applyBorder="1" applyAlignment="1">
      <alignment horizontal="center" vertical="center"/>
    </xf>
    <xf numFmtId="0" fontId="19" fillId="3" borderId="8" xfId="1" applyFont="1" applyFill="1" applyBorder="1" applyAlignment="1">
      <alignment horizontal="center" vertical="center"/>
    </xf>
    <xf numFmtId="171" fontId="16" fillId="0" borderId="6" xfId="1" applyNumberFormat="1" applyFont="1" applyFill="1" applyBorder="1" applyAlignment="1">
      <alignment horizontal="center" vertical="center"/>
    </xf>
    <xf numFmtId="171" fontId="16" fillId="0" borderId="8" xfId="1" applyNumberFormat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 wrapText="1"/>
    </xf>
    <xf numFmtId="169" fontId="16" fillId="0" borderId="6" xfId="1" applyNumberFormat="1" applyFont="1" applyFill="1" applyBorder="1" applyAlignment="1">
      <alignment horizontal="center" vertical="center" wrapText="1"/>
    </xf>
    <xf numFmtId="169" fontId="16" fillId="0" borderId="8" xfId="1" applyNumberFormat="1" applyFont="1" applyFill="1" applyBorder="1" applyAlignment="1">
      <alignment horizontal="center" vertical="center" wrapText="1"/>
    </xf>
    <xf numFmtId="169" fontId="16" fillId="3" borderId="6" xfId="1" applyNumberFormat="1" applyFont="1" applyFill="1" applyBorder="1" applyAlignment="1">
      <alignment horizontal="center" vertical="center" wrapText="1"/>
    </xf>
    <xf numFmtId="169" fontId="16" fillId="3" borderId="8" xfId="1" applyNumberFormat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left" vertical="center" wrapText="1"/>
    </xf>
    <xf numFmtId="0" fontId="16" fillId="0" borderId="9" xfId="1" applyFont="1" applyFill="1" applyBorder="1" applyAlignment="1">
      <alignment horizontal="left" vertical="center" wrapText="1"/>
    </xf>
    <xf numFmtId="0" fontId="16" fillId="0" borderId="8" xfId="1" applyFont="1" applyFill="1" applyBorder="1" applyAlignment="1">
      <alignment horizontal="left" vertical="center" wrapText="1"/>
    </xf>
    <xf numFmtId="169" fontId="16" fillId="0" borderId="6" xfId="1" applyNumberFormat="1" applyFont="1" applyBorder="1" applyAlignment="1">
      <alignment horizontal="center" vertical="center" wrapText="1"/>
    </xf>
    <xf numFmtId="169" fontId="16" fillId="0" borderId="8" xfId="1" applyNumberFormat="1" applyFont="1" applyBorder="1" applyAlignment="1">
      <alignment horizontal="center" vertical="center" wrapText="1"/>
    </xf>
    <xf numFmtId="169" fontId="19" fillId="4" borderId="6" xfId="1" applyNumberFormat="1" applyFont="1" applyFill="1" applyBorder="1" applyAlignment="1">
      <alignment horizontal="center" vertical="center" wrapText="1"/>
    </xf>
    <xf numFmtId="169" fontId="19" fillId="4" borderId="8" xfId="1" applyNumberFormat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left" vertical="center" wrapText="1"/>
    </xf>
    <xf numFmtId="0" fontId="19" fillId="0" borderId="9" xfId="1" applyFont="1" applyFill="1" applyBorder="1" applyAlignment="1">
      <alignment horizontal="left" vertical="center" wrapText="1"/>
    </xf>
    <xf numFmtId="0" fontId="19" fillId="0" borderId="8" xfId="1" applyFont="1" applyFill="1" applyBorder="1" applyAlignment="1">
      <alignment horizontal="left" vertical="center" wrapText="1"/>
    </xf>
    <xf numFmtId="0" fontId="5" fillId="0" borderId="0" xfId="1" applyFont="1" applyFill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1" fontId="19" fillId="4" borderId="6" xfId="1" applyNumberFormat="1" applyFont="1" applyFill="1" applyBorder="1" applyAlignment="1">
      <alignment horizontal="center" vertical="center" wrapText="1"/>
    </xf>
    <xf numFmtId="1" fontId="19" fillId="4" borderId="8" xfId="1" applyNumberFormat="1" applyFont="1" applyFill="1" applyBorder="1" applyAlignment="1">
      <alignment horizontal="center" vertical="center" wrapText="1"/>
    </xf>
    <xf numFmtId="1" fontId="16" fillId="0" borderId="6" xfId="1" applyNumberFormat="1" applyFont="1" applyFill="1" applyBorder="1" applyAlignment="1">
      <alignment horizontal="center" vertical="center" wrapText="1"/>
    </xf>
    <xf numFmtId="1" fontId="16" fillId="0" borderId="8" xfId="1" applyNumberFormat="1" applyFont="1" applyFill="1" applyBorder="1" applyAlignment="1">
      <alignment horizontal="center" vertical="center" wrapText="1"/>
    </xf>
    <xf numFmtId="171" fontId="16" fillId="0" borderId="6" xfId="1" applyNumberFormat="1" applyFont="1" applyBorder="1" applyAlignment="1">
      <alignment horizontal="center" vertical="center" wrapText="1"/>
    </xf>
    <xf numFmtId="171" fontId="16" fillId="0" borderId="8" xfId="1" applyNumberFormat="1" applyFont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 shrinkToFit="1"/>
    </xf>
    <xf numFmtId="0" fontId="4" fillId="0" borderId="6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top" wrapText="1"/>
    </xf>
    <xf numFmtId="0" fontId="4" fillId="0" borderId="8" xfId="1" applyFont="1" applyFill="1" applyBorder="1" applyAlignment="1">
      <alignment horizontal="center" vertical="top" wrapText="1"/>
    </xf>
    <xf numFmtId="49" fontId="9" fillId="0" borderId="6" xfId="1" applyNumberFormat="1" applyFont="1" applyFill="1" applyBorder="1" applyAlignment="1">
      <alignment horizontal="left" vertical="center" wrapText="1"/>
    </xf>
    <xf numFmtId="49" fontId="9" fillId="0" borderId="9" xfId="1" applyNumberFormat="1" applyFont="1" applyFill="1" applyBorder="1" applyAlignment="1">
      <alignment horizontal="left" vertical="center" wrapText="1"/>
    </xf>
    <xf numFmtId="49" fontId="9" fillId="0" borderId="8" xfId="1" applyNumberFormat="1" applyFont="1" applyFill="1" applyBorder="1" applyAlignment="1">
      <alignment horizontal="left" vertical="center" wrapText="1"/>
    </xf>
    <xf numFmtId="49" fontId="9" fillId="0" borderId="6" xfId="1" applyNumberFormat="1" applyFont="1" applyFill="1" applyBorder="1" applyAlignment="1">
      <alignment horizontal="center" vertical="center" wrapText="1"/>
    </xf>
    <xf numFmtId="49" fontId="9" fillId="0" borderId="9" xfId="1" applyNumberFormat="1" applyFont="1" applyFill="1" applyBorder="1" applyAlignment="1">
      <alignment horizontal="center" vertical="center" wrapText="1"/>
    </xf>
    <xf numFmtId="49" fontId="9" fillId="0" borderId="8" xfId="1" applyNumberFormat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 shrinkToFit="1"/>
    </xf>
    <xf numFmtId="0" fontId="19" fillId="0" borderId="7" xfId="1" applyFont="1" applyFill="1" applyBorder="1" applyAlignment="1">
      <alignment horizontal="left" vertical="center" wrapText="1" shrinkToFit="1"/>
    </xf>
    <xf numFmtId="0" fontId="3" fillId="0" borderId="12" xfId="1" applyFont="1" applyFill="1" applyBorder="1" applyAlignment="1">
      <alignment horizontal="center" vertical="center"/>
    </xf>
    <xf numFmtId="0" fontId="9" fillId="5" borderId="12" xfId="1" applyFont="1" applyFill="1" applyBorder="1" applyAlignment="1">
      <alignment horizontal="left" vertical="center"/>
    </xf>
    <xf numFmtId="0" fontId="28" fillId="2" borderId="0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6" xfId="1" applyFont="1" applyFill="1" applyBorder="1" applyAlignment="1">
      <alignment horizontal="center" vertical="center"/>
    </xf>
    <xf numFmtId="0" fontId="16" fillId="0" borderId="8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4" fontId="16" fillId="0" borderId="6" xfId="1" applyNumberFormat="1" applyFont="1" applyFill="1" applyBorder="1" applyAlignment="1">
      <alignment horizontal="center" vertical="center"/>
    </xf>
    <xf numFmtId="4" fontId="16" fillId="0" borderId="8" xfId="1" applyNumberFormat="1" applyFont="1" applyFill="1" applyBorder="1" applyAlignment="1">
      <alignment horizontal="center" vertical="center"/>
    </xf>
    <xf numFmtId="0" fontId="3" fillId="5" borderId="12" xfId="1" applyFont="1" applyFill="1" applyBorder="1" applyAlignment="1">
      <alignment horizontal="center" vertical="center"/>
    </xf>
    <xf numFmtId="4" fontId="3" fillId="5" borderId="12" xfId="1" applyNumberFormat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16" fillId="0" borderId="9" xfId="1" applyFont="1" applyFill="1" applyBorder="1" applyAlignment="1">
      <alignment horizontal="center" vertical="center"/>
    </xf>
    <xf numFmtId="0" fontId="3" fillId="5" borderId="6" xfId="1" applyFont="1" applyFill="1" applyBorder="1" applyAlignment="1">
      <alignment horizontal="center" vertical="center"/>
    </xf>
    <xf numFmtId="0" fontId="3" fillId="5" borderId="9" xfId="1" applyFont="1" applyFill="1" applyBorder="1" applyAlignment="1">
      <alignment horizontal="center" vertical="center"/>
    </xf>
    <xf numFmtId="0" fontId="3" fillId="5" borderId="8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3" fillId="0" borderId="8" xfId="1" applyFont="1" applyFill="1" applyBorder="1" applyAlignment="1">
      <alignment horizontal="left" vertical="center"/>
    </xf>
    <xf numFmtId="0" fontId="9" fillId="0" borderId="6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4" fontId="3" fillId="0" borderId="6" xfId="1" applyNumberFormat="1" applyFont="1" applyFill="1" applyBorder="1" applyAlignment="1">
      <alignment horizontal="center" vertical="center"/>
    </xf>
    <xf numFmtId="4" fontId="3" fillId="0" borderId="8" xfId="1" applyNumberFormat="1" applyFont="1" applyFill="1" applyBorder="1" applyAlignment="1">
      <alignment horizontal="center" vertical="center"/>
    </xf>
    <xf numFmtId="4" fontId="16" fillId="0" borderId="9" xfId="1" applyNumberFormat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right" vertical="center" wrapText="1"/>
    </xf>
    <xf numFmtId="0" fontId="2" fillId="0" borderId="0" xfId="1" applyFill="1" applyAlignment="1">
      <alignment horizontal="right" vertical="center" wrapText="1"/>
    </xf>
    <xf numFmtId="0" fontId="4" fillId="0" borderId="12" xfId="1" applyFont="1" applyFill="1" applyBorder="1" applyAlignment="1">
      <alignment horizontal="center" vertical="center" wrapText="1" shrinkToFit="1"/>
    </xf>
    <xf numFmtId="0" fontId="4" fillId="0" borderId="11" xfId="1" applyFont="1" applyFill="1" applyBorder="1" applyAlignment="1">
      <alignment horizontal="center" vertical="center" wrapText="1" shrinkToFi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/>
    </xf>
    <xf numFmtId="168" fontId="7" fillId="0" borderId="6" xfId="1" applyNumberFormat="1" applyFont="1" applyFill="1" applyBorder="1" applyAlignment="1">
      <alignment horizontal="center" vertical="center" wrapText="1"/>
    </xf>
    <xf numFmtId="168" fontId="7" fillId="0" borderId="9" xfId="1" applyNumberFormat="1" applyFont="1" applyFill="1" applyBorder="1" applyAlignment="1">
      <alignment horizontal="center" vertical="center" wrapText="1"/>
    </xf>
    <xf numFmtId="168" fontId="7" fillId="0" borderId="8" xfId="1" applyNumberFormat="1" applyFont="1" applyFill="1" applyBorder="1" applyAlignment="1">
      <alignment horizontal="center" vertical="center" wrapText="1"/>
    </xf>
    <xf numFmtId="0" fontId="16" fillId="0" borderId="6" xfId="1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168" fontId="16" fillId="0" borderId="6" xfId="1" applyNumberFormat="1" applyFont="1" applyFill="1" applyBorder="1" applyAlignment="1">
      <alignment horizontal="center" vertical="center" wrapText="1"/>
    </xf>
    <xf numFmtId="168" fontId="16" fillId="0" borderId="9" xfId="1" applyNumberFormat="1" applyFont="1" applyFill="1" applyBorder="1" applyAlignment="1">
      <alignment horizontal="center" vertical="center" wrapText="1"/>
    </xf>
    <xf numFmtId="168" fontId="16" fillId="0" borderId="8" xfId="1" applyNumberFormat="1" applyFont="1" applyFill="1" applyBorder="1" applyAlignment="1">
      <alignment horizontal="center" vertical="center" wrapText="1"/>
    </xf>
    <xf numFmtId="4" fontId="7" fillId="0" borderId="6" xfId="1" applyNumberFormat="1" applyFont="1" applyFill="1" applyBorder="1" applyAlignment="1">
      <alignment horizontal="center" vertical="center" wrapText="1"/>
    </xf>
    <xf numFmtId="4" fontId="7" fillId="0" borderId="9" xfId="1" applyNumberFormat="1" applyFont="1" applyFill="1" applyBorder="1" applyAlignment="1">
      <alignment horizontal="center" vertical="center" wrapText="1"/>
    </xf>
    <xf numFmtId="4" fontId="7" fillId="0" borderId="8" xfId="1" applyNumberFormat="1" applyFont="1" applyFill="1" applyBorder="1" applyAlignment="1">
      <alignment horizontal="center" vertical="center" wrapText="1"/>
    </xf>
    <xf numFmtId="167" fontId="16" fillId="0" borderId="9" xfId="1" applyNumberFormat="1" applyFont="1" applyFill="1" applyBorder="1" applyAlignment="1">
      <alignment horizontal="center" vertical="center" wrapText="1"/>
    </xf>
    <xf numFmtId="165" fontId="16" fillId="0" borderId="6" xfId="1" applyNumberFormat="1" applyFont="1" applyFill="1" applyBorder="1" applyAlignment="1">
      <alignment horizontal="center" vertical="center" wrapText="1"/>
    </xf>
    <xf numFmtId="165" fontId="16" fillId="0" borderId="9" xfId="1" applyNumberFormat="1" applyFont="1" applyFill="1" applyBorder="1" applyAlignment="1">
      <alignment horizontal="center" vertical="center" wrapText="1"/>
    </xf>
    <xf numFmtId="167" fontId="7" fillId="0" borderId="6" xfId="1" applyNumberFormat="1" applyFont="1" applyFill="1" applyBorder="1" applyAlignment="1">
      <alignment horizontal="center" vertical="center" wrapText="1"/>
    </xf>
    <xf numFmtId="167" fontId="7" fillId="0" borderId="8" xfId="1" applyNumberFormat="1" applyFont="1" applyFill="1" applyBorder="1" applyAlignment="1">
      <alignment horizontal="center" vertical="center" wrapText="1"/>
    </xf>
    <xf numFmtId="167" fontId="18" fillId="0" borderId="6" xfId="1" applyNumberFormat="1" applyFont="1" applyFill="1" applyBorder="1" applyAlignment="1">
      <alignment horizontal="center" vertical="center" wrapText="1"/>
    </xf>
    <xf numFmtId="167" fontId="18" fillId="0" borderId="8" xfId="1" applyNumberFormat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 shrinkToFit="1"/>
    </xf>
    <xf numFmtId="0" fontId="5" fillId="0" borderId="9" xfId="1" applyFont="1" applyFill="1" applyBorder="1" applyAlignment="1">
      <alignment horizontal="center" vertical="center" wrapText="1" shrinkToFit="1"/>
    </xf>
    <xf numFmtId="0" fontId="5" fillId="0" borderId="8" xfId="1" applyFont="1" applyFill="1" applyBorder="1" applyAlignment="1">
      <alignment horizontal="center" vertical="center" wrapText="1" shrinkToFit="1"/>
    </xf>
    <xf numFmtId="168" fontId="5" fillId="4" borderId="6" xfId="1" applyNumberFormat="1" applyFont="1" applyFill="1" applyBorder="1" applyAlignment="1">
      <alignment horizontal="center" vertical="center" wrapText="1"/>
    </xf>
    <xf numFmtId="168" fontId="5" fillId="4" borderId="9" xfId="1" applyNumberFormat="1" applyFont="1" applyFill="1" applyBorder="1" applyAlignment="1">
      <alignment horizontal="center" vertical="center" wrapText="1"/>
    </xf>
    <xf numFmtId="168" fontId="5" fillId="4" borderId="8" xfId="1" applyNumberFormat="1" applyFont="1" applyFill="1" applyBorder="1" applyAlignment="1">
      <alignment horizontal="center" vertical="center" wrapText="1"/>
    </xf>
    <xf numFmtId="167" fontId="19" fillId="4" borderId="6" xfId="1" applyNumberFormat="1" applyFont="1" applyFill="1" applyBorder="1" applyAlignment="1">
      <alignment horizontal="center" vertical="center" wrapText="1"/>
    </xf>
    <xf numFmtId="167" fontId="19" fillId="4" borderId="9" xfId="1" applyNumberFormat="1" applyFont="1" applyFill="1" applyBorder="1" applyAlignment="1">
      <alignment horizontal="center" vertical="center" wrapText="1"/>
    </xf>
    <xf numFmtId="167" fontId="19" fillId="4" borderId="8" xfId="1" applyNumberFormat="1" applyFont="1" applyFill="1" applyBorder="1" applyAlignment="1">
      <alignment horizontal="center" vertical="center" wrapText="1"/>
    </xf>
    <xf numFmtId="165" fontId="19" fillId="4" borderId="6" xfId="1" applyNumberFormat="1" applyFont="1" applyFill="1" applyBorder="1" applyAlignment="1">
      <alignment horizontal="center" vertical="center" wrapText="1"/>
    </xf>
    <xf numFmtId="165" fontId="19" fillId="4" borderId="9" xfId="1" applyNumberFormat="1" applyFont="1" applyFill="1" applyBorder="1" applyAlignment="1">
      <alignment horizontal="center" vertical="center" wrapText="1"/>
    </xf>
    <xf numFmtId="49" fontId="7" fillId="0" borderId="6" xfId="1" applyNumberFormat="1" applyFont="1" applyFill="1" applyBorder="1" applyAlignment="1">
      <alignment horizontal="left" vertical="center" wrapText="1"/>
    </xf>
    <xf numFmtId="49" fontId="7" fillId="0" borderId="9" xfId="1" applyNumberFormat="1" applyFont="1" applyFill="1" applyBorder="1" applyAlignment="1">
      <alignment horizontal="left" vertical="center" wrapText="1"/>
    </xf>
    <xf numFmtId="49" fontId="7" fillId="0" borderId="8" xfId="1" applyNumberFormat="1" applyFont="1" applyFill="1" applyBorder="1" applyAlignment="1">
      <alignment horizontal="left" vertical="center" wrapText="1"/>
    </xf>
    <xf numFmtId="1" fontId="7" fillId="0" borderId="6" xfId="1" applyNumberFormat="1" applyFont="1" applyFill="1" applyBorder="1" applyAlignment="1">
      <alignment horizontal="right" wrapText="1"/>
    </xf>
    <xf numFmtId="1" fontId="7" fillId="0" borderId="9" xfId="1" applyNumberFormat="1" applyFont="1" applyFill="1" applyBorder="1" applyAlignment="1">
      <alignment horizontal="right" wrapText="1"/>
    </xf>
    <xf numFmtId="1" fontId="7" fillId="0" borderId="8" xfId="1" applyNumberFormat="1" applyFont="1" applyFill="1" applyBorder="1" applyAlignment="1">
      <alignment horizontal="right" wrapText="1"/>
    </xf>
    <xf numFmtId="169" fontId="7" fillId="0" borderId="6" xfId="1" applyNumberFormat="1" applyFont="1" applyFill="1" applyBorder="1" applyAlignment="1">
      <alignment horizontal="right" wrapText="1"/>
    </xf>
    <xf numFmtId="169" fontId="7" fillId="0" borderId="9" xfId="1" applyNumberFormat="1" applyFont="1" applyFill="1" applyBorder="1" applyAlignment="1">
      <alignment horizontal="right" wrapText="1"/>
    </xf>
    <xf numFmtId="169" fontId="7" fillId="0" borderId="8" xfId="1" applyNumberFormat="1" applyFont="1" applyFill="1" applyBorder="1" applyAlignment="1">
      <alignment horizontal="right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13" xfId="1" applyNumberFormat="1" applyFont="1" applyFill="1" applyBorder="1" applyAlignment="1">
      <alignment horizontal="center" vertical="center" wrapText="1"/>
    </xf>
    <xf numFmtId="49" fontId="4" fillId="0" borderId="0" xfId="1" applyNumberFormat="1" applyFont="1" applyFill="1" applyBorder="1" applyAlignment="1">
      <alignment horizontal="center" vertical="center" wrapText="1"/>
    </xf>
    <xf numFmtId="49" fontId="4" fillId="0" borderId="14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center" vertical="center" wrapText="1"/>
    </xf>
    <xf numFmtId="49" fontId="4" fillId="0" borderId="10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left" vertical="center" wrapText="1"/>
    </xf>
    <xf numFmtId="1" fontId="5" fillId="4" borderId="6" xfId="1" applyNumberFormat="1" applyFont="1" applyFill="1" applyBorder="1" applyAlignment="1">
      <alignment horizontal="right" wrapText="1" shrinkToFit="1"/>
    </xf>
    <xf numFmtId="1" fontId="5" fillId="4" borderId="9" xfId="1" applyNumberFormat="1" applyFont="1" applyFill="1" applyBorder="1" applyAlignment="1">
      <alignment horizontal="right" wrapText="1" shrinkToFit="1"/>
    </xf>
    <xf numFmtId="1" fontId="5" fillId="4" borderId="8" xfId="1" applyNumberFormat="1" applyFont="1" applyFill="1" applyBorder="1" applyAlignment="1">
      <alignment horizontal="right" wrapText="1" shrinkToFit="1"/>
    </xf>
    <xf numFmtId="170" fontId="3" fillId="4" borderId="6" xfId="1" applyNumberFormat="1" applyFont="1" applyFill="1" applyBorder="1" applyAlignment="1">
      <alignment horizontal="center" vertical="center" wrapText="1"/>
    </xf>
    <xf numFmtId="170" fontId="3" fillId="4" borderId="8" xfId="1" applyNumberFormat="1" applyFont="1" applyFill="1" applyBorder="1" applyAlignment="1">
      <alignment horizontal="center" vertical="center" wrapText="1"/>
    </xf>
    <xf numFmtId="170" fontId="3" fillId="0" borderId="6" xfId="1" applyNumberFormat="1" applyFont="1" applyFill="1" applyBorder="1" applyAlignment="1">
      <alignment horizontal="center" vertical="center" wrapText="1"/>
    </xf>
    <xf numFmtId="170" fontId="3" fillId="0" borderId="8" xfId="1" applyNumberFormat="1" applyFont="1" applyFill="1" applyBorder="1" applyAlignment="1">
      <alignment horizontal="center" vertical="center" wrapText="1"/>
    </xf>
    <xf numFmtId="167" fontId="4" fillId="4" borderId="6" xfId="1" applyNumberFormat="1" applyFont="1" applyFill="1" applyBorder="1" applyAlignment="1">
      <alignment horizontal="center" vertical="center" wrapText="1"/>
    </xf>
    <xf numFmtId="167" fontId="4" fillId="4" borderId="8" xfId="1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left" vertical="center" wrapText="1"/>
    </xf>
    <xf numFmtId="3" fontId="5" fillId="0" borderId="9" xfId="1" applyNumberFormat="1" applyFont="1" applyFill="1" applyBorder="1" applyAlignment="1">
      <alignment horizontal="left" vertical="center" wrapText="1"/>
    </xf>
    <xf numFmtId="3" fontId="5" fillId="0" borderId="8" xfId="1" applyNumberFormat="1" applyFont="1" applyFill="1" applyBorder="1" applyAlignment="1">
      <alignment horizontal="left" vertical="center" wrapText="1"/>
    </xf>
    <xf numFmtId="170" fontId="9" fillId="4" borderId="6" xfId="1" applyNumberFormat="1" applyFont="1" applyFill="1" applyBorder="1" applyAlignment="1">
      <alignment horizontal="center" vertical="center" wrapText="1"/>
    </xf>
    <xf numFmtId="170" fontId="9" fillId="4" borderId="8" xfId="1" applyNumberFormat="1" applyFont="1" applyFill="1" applyBorder="1" applyAlignment="1">
      <alignment horizontal="center" vertical="center" wrapText="1"/>
    </xf>
    <xf numFmtId="167" fontId="5" fillId="4" borderId="6" xfId="1" applyNumberFormat="1" applyFont="1" applyFill="1" applyBorder="1" applyAlignment="1">
      <alignment horizontal="center" vertical="center" wrapText="1"/>
    </xf>
    <xf numFmtId="167" fontId="5" fillId="4" borderId="8" xfId="1" applyNumberFormat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left" vertical="center" wrapText="1"/>
    </xf>
    <xf numFmtId="0" fontId="4" fillId="0" borderId="9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left" vertical="center" wrapText="1"/>
    </xf>
    <xf numFmtId="169" fontId="3" fillId="4" borderId="6" xfId="1" applyNumberFormat="1" applyFont="1" applyFill="1" applyBorder="1" applyAlignment="1">
      <alignment horizontal="center" vertical="center" wrapText="1"/>
    </xf>
    <xf numFmtId="169" fontId="3" fillId="4" borderId="8" xfId="1" applyNumberFormat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textRotation="90" wrapText="1"/>
    </xf>
    <xf numFmtId="169" fontId="4" fillId="4" borderId="6" xfId="1" applyNumberFormat="1" applyFont="1" applyFill="1" applyBorder="1" applyAlignment="1">
      <alignment horizontal="center" vertical="center" wrapText="1"/>
    </xf>
    <xf numFmtId="169" fontId="4" fillId="4" borderId="8" xfId="1" applyNumberFormat="1" applyFont="1" applyFill="1" applyBorder="1" applyAlignment="1">
      <alignment horizontal="center" vertical="center" wrapText="1"/>
    </xf>
    <xf numFmtId="3" fontId="4" fillId="0" borderId="7" xfId="1" applyNumberFormat="1" applyFont="1" applyFill="1" applyBorder="1" applyAlignment="1">
      <alignment horizontal="center" vertical="center" wrapText="1"/>
    </xf>
    <xf numFmtId="168" fontId="4" fillId="0" borderId="7" xfId="1" applyNumberFormat="1" applyFont="1" applyFill="1" applyBorder="1" applyAlignment="1">
      <alignment horizontal="center" vertical="center" wrapText="1"/>
    </xf>
    <xf numFmtId="168" fontId="4" fillId="0" borderId="6" xfId="1" applyNumberFormat="1" applyFont="1" applyFill="1" applyBorder="1" applyAlignment="1">
      <alignment horizontal="center" vertical="center" wrapText="1"/>
    </xf>
    <xf numFmtId="168" fontId="4" fillId="0" borderId="8" xfId="1" applyNumberFormat="1" applyFont="1" applyFill="1" applyBorder="1" applyAlignment="1">
      <alignment horizontal="center" vertical="center" wrapText="1"/>
    </xf>
    <xf numFmtId="168" fontId="4" fillId="4" borderId="6" xfId="1" applyNumberFormat="1" applyFont="1" applyFill="1" applyBorder="1" applyAlignment="1">
      <alignment horizontal="center" vertical="center" wrapText="1"/>
    </xf>
    <xf numFmtId="168" fontId="4" fillId="4" borderId="8" xfId="1" applyNumberFormat="1" applyFont="1" applyFill="1" applyBorder="1" applyAlignment="1">
      <alignment horizontal="center" vertical="center" wrapText="1"/>
    </xf>
    <xf numFmtId="49" fontId="4" fillId="0" borderId="7" xfId="1" applyNumberFormat="1" applyFont="1" applyFill="1" applyBorder="1" applyAlignment="1">
      <alignment horizontal="left" vertical="center" wrapText="1"/>
    </xf>
    <xf numFmtId="49" fontId="4" fillId="0" borderId="7" xfId="1" applyNumberFormat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5" fillId="0" borderId="9" xfId="1" applyFont="1" applyFill="1" applyBorder="1" applyAlignment="1">
      <alignment horizontal="left" vertical="center" wrapText="1"/>
    </xf>
    <xf numFmtId="0" fontId="5" fillId="0" borderId="8" xfId="1" applyFont="1" applyFill="1" applyBorder="1" applyAlignment="1">
      <alignment horizontal="left" vertical="center" wrapText="1"/>
    </xf>
    <xf numFmtId="168" fontId="5" fillId="4" borderId="7" xfId="1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49" fontId="5" fillId="0" borderId="7" xfId="1" applyNumberFormat="1" applyFont="1" applyFill="1" applyBorder="1" applyAlignment="1">
      <alignment horizontal="left" vertical="center" wrapText="1"/>
    </xf>
    <xf numFmtId="49" fontId="5" fillId="0" borderId="7" xfId="1" applyNumberFormat="1" applyFont="1" applyFill="1" applyBorder="1" applyAlignment="1">
      <alignment horizontal="center" vertical="center" wrapText="1"/>
    </xf>
    <xf numFmtId="0" fontId="5" fillId="0" borderId="10" xfId="3" applyFont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 wrapText="1"/>
    </xf>
    <xf numFmtId="0" fontId="5" fillId="0" borderId="10" xfId="3" applyFont="1" applyBorder="1" applyAlignment="1">
      <alignment horizontal="center" vertical="center" wrapText="1"/>
    </xf>
    <xf numFmtId="0" fontId="5" fillId="0" borderId="5" xfId="3" applyFont="1" applyBorder="1" applyAlignment="1">
      <alignment horizontal="center" vertical="center" wrapText="1"/>
    </xf>
    <xf numFmtId="168" fontId="5" fillId="0" borderId="6" xfId="1" applyNumberFormat="1" applyFont="1" applyFill="1" applyBorder="1" applyAlignment="1">
      <alignment horizontal="center" vertical="center" wrapText="1"/>
    </xf>
    <xf numFmtId="168" fontId="5" fillId="0" borderId="9" xfId="1" applyNumberFormat="1" applyFont="1" applyFill="1" applyBorder="1" applyAlignment="1">
      <alignment horizontal="center" vertical="center" wrapText="1"/>
    </xf>
    <xf numFmtId="168" fontId="5" fillId="0" borderId="8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4" xfId="1" applyNumberFormat="1" applyFont="1" applyFill="1" applyBorder="1" applyAlignment="1">
      <alignment horizontal="center" vertical="center" wrapText="1"/>
    </xf>
    <xf numFmtId="49" fontId="5" fillId="0" borderId="10" xfId="1" applyNumberFormat="1" applyFont="1" applyFill="1" applyBorder="1" applyAlignment="1">
      <alignment horizontal="center" vertical="center" wrapText="1"/>
    </xf>
    <xf numFmtId="49" fontId="5" fillId="0" borderId="5" xfId="1" applyNumberFormat="1" applyFont="1" applyFill="1" applyBorder="1" applyAlignment="1">
      <alignment horizontal="center" vertical="center" wrapText="1"/>
    </xf>
    <xf numFmtId="168" fontId="5" fillId="0" borderId="7" xfId="1" applyNumberFormat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6" xfId="3" applyFont="1" applyBorder="1" applyAlignment="1">
      <alignment horizontal="center" vertical="center" wrapText="1"/>
    </xf>
    <xf numFmtId="0" fontId="5" fillId="0" borderId="9" xfId="3" applyFont="1" applyBorder="1" applyAlignment="1">
      <alignment horizontal="center" vertical="center" wrapText="1"/>
    </xf>
    <xf numFmtId="0" fontId="5" fillId="0" borderId="8" xfId="3" applyFont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49" fontId="5" fillId="0" borderId="9" xfId="1" applyNumberFormat="1" applyFont="1" applyFill="1" applyBorder="1" applyAlignment="1">
      <alignment horizontal="center" vertical="center" wrapText="1"/>
    </xf>
    <xf numFmtId="49" fontId="5" fillId="0" borderId="8" xfId="1" applyNumberFormat="1" applyFont="1" applyFill="1" applyBorder="1" applyAlignment="1">
      <alignment horizontal="center" vertical="center" wrapText="1"/>
    </xf>
    <xf numFmtId="0" fontId="4" fillId="0" borderId="6" xfId="3" applyFont="1" applyBorder="1" applyAlignment="1">
      <alignment horizontal="left" vertical="top" wrapText="1"/>
    </xf>
    <xf numFmtId="0" fontId="4" fillId="0" borderId="9" xfId="3" applyFont="1" applyBorder="1" applyAlignment="1">
      <alignment horizontal="left" vertical="top" wrapText="1"/>
    </xf>
    <xf numFmtId="0" fontId="4" fillId="0" borderId="8" xfId="3" applyFont="1" applyBorder="1" applyAlignment="1">
      <alignment horizontal="left" vertical="top" wrapText="1"/>
    </xf>
    <xf numFmtId="0" fontId="4" fillId="0" borderId="6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/>
    </xf>
    <xf numFmtId="175" fontId="19" fillId="0" borderId="6" xfId="1" applyNumberFormat="1" applyFont="1" applyFill="1" applyBorder="1" applyAlignment="1">
      <alignment vertical="center" wrapText="1"/>
    </xf>
    <xf numFmtId="175" fontId="19" fillId="0" borderId="9" xfId="1" applyNumberFormat="1" applyFont="1" applyFill="1" applyBorder="1" applyAlignment="1">
      <alignment vertical="center" wrapText="1"/>
    </xf>
    <xf numFmtId="175" fontId="19" fillId="0" borderId="8" xfId="1" applyNumberFormat="1" applyFont="1" applyFill="1" applyBorder="1" applyAlignment="1">
      <alignment vertical="center" wrapText="1"/>
    </xf>
    <xf numFmtId="173" fontId="19" fillId="0" borderId="6" xfId="1" applyNumberFormat="1" applyFont="1" applyFill="1" applyBorder="1" applyAlignment="1">
      <alignment horizontal="center" vertical="center" wrapText="1"/>
    </xf>
    <xf numFmtId="173" fontId="19" fillId="0" borderId="9" xfId="1" applyNumberFormat="1" applyFont="1" applyFill="1" applyBorder="1" applyAlignment="1">
      <alignment horizontal="center" vertical="center" wrapText="1"/>
    </xf>
    <xf numFmtId="173" fontId="19" fillId="0" borderId="8" xfId="1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9" fontId="4" fillId="0" borderId="9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</cellXfs>
  <cellStyles count="4">
    <cellStyle name="Денежный 2" xfId="2"/>
    <cellStyle name="Обычный" xfId="0" builtinId="0"/>
    <cellStyle name="Обычный 2" xfId="1"/>
    <cellStyle name="Обычный 2 10" xfId="3"/>
  </cellStyles>
  <dxfs count="0"/>
  <tableStyles count="0" defaultTableStyle="TableStyleMedium2" defaultPivotStyle="PivotStyleLight16"/>
  <colors>
    <mruColors>
      <color rgb="FFFFFF66"/>
      <color rgb="FFFFFF99"/>
      <color rgb="FFFF6565"/>
      <color rgb="FFFF5050"/>
      <color rgb="FFF27878"/>
      <color rgb="FFFF6E6E"/>
      <color rgb="FFF96F7C"/>
      <color rgb="FF76F6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равила ДДС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  <sheetName val="БАЗА__"/>
      <sheetName val="БАЗА___(2)"/>
      <sheetName val="БАЗА___(3)"/>
      <sheetName val="БАЗА___(5)"/>
      <sheetName val="БАЗА___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Inform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Правила ДДС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Технич лист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353"/>
  <sheetViews>
    <sheetView view="pageBreakPreview" topLeftCell="A70" zoomScale="85" zoomScaleNormal="75" zoomScaleSheetLayoutView="85" workbookViewId="0">
      <selection activeCell="A146" sqref="A146"/>
    </sheetView>
  </sheetViews>
  <sheetFormatPr defaultColWidth="9.140625" defaultRowHeight="18.75" x14ac:dyDescent="0.25"/>
  <cols>
    <col min="1" max="1" width="75.5703125" style="2" customWidth="1"/>
    <col min="2" max="2" width="10.42578125" style="3" customWidth="1"/>
    <col min="3" max="3" width="17.42578125" style="2" customWidth="1"/>
    <col min="4" max="4" width="16.28515625" style="257" customWidth="1"/>
    <col min="5" max="5" width="18.85546875" style="2" customWidth="1"/>
    <col min="6" max="6" width="17.85546875" style="2" customWidth="1"/>
    <col min="7" max="7" width="18.5703125" style="2" customWidth="1"/>
    <col min="8" max="8" width="14.28515625" style="71" customWidth="1"/>
    <col min="9" max="9" width="9.7109375" style="2" bestFit="1" customWidth="1"/>
    <col min="10" max="10" width="14.42578125" style="125" customWidth="1"/>
    <col min="11" max="11" width="22.28515625" style="2" customWidth="1"/>
    <col min="12" max="245" width="9.140625" style="2"/>
    <col min="246" max="246" width="93.140625" style="2" customWidth="1"/>
    <col min="247" max="247" width="17.85546875" style="2" customWidth="1"/>
    <col min="248" max="248" width="16.5703125" style="2" customWidth="1"/>
    <col min="249" max="249" width="19.7109375" style="2" customWidth="1"/>
    <col min="250" max="250" width="16.85546875" style="2" customWidth="1"/>
    <col min="251" max="251" width="17.42578125" style="2" customWidth="1"/>
    <col min="252" max="252" width="16.28515625" style="2" customWidth="1"/>
    <col min="253" max="253" width="20" style="2" customWidth="1"/>
    <col min="254" max="254" width="18.5703125" style="2" customWidth="1"/>
    <col min="255" max="255" width="20.7109375" style="2" customWidth="1"/>
    <col min="256" max="256" width="9.140625" style="2"/>
    <col min="257" max="257" width="9.7109375" style="2" bestFit="1" customWidth="1"/>
    <col min="258" max="501" width="9.140625" style="2"/>
    <col min="502" max="502" width="93.140625" style="2" customWidth="1"/>
    <col min="503" max="503" width="17.85546875" style="2" customWidth="1"/>
    <col min="504" max="504" width="16.5703125" style="2" customWidth="1"/>
    <col min="505" max="505" width="19.7109375" style="2" customWidth="1"/>
    <col min="506" max="506" width="16.85546875" style="2" customWidth="1"/>
    <col min="507" max="507" width="17.42578125" style="2" customWidth="1"/>
    <col min="508" max="508" width="16.28515625" style="2" customWidth="1"/>
    <col min="509" max="509" width="20" style="2" customWidth="1"/>
    <col min="510" max="510" width="18.5703125" style="2" customWidth="1"/>
    <col min="511" max="511" width="20.7109375" style="2" customWidth="1"/>
    <col min="512" max="512" width="9.140625" style="2"/>
    <col min="513" max="513" width="9.7109375" style="2" bestFit="1" customWidth="1"/>
    <col min="514" max="757" width="9.140625" style="2"/>
    <col min="758" max="758" width="93.140625" style="2" customWidth="1"/>
    <col min="759" max="759" width="17.85546875" style="2" customWidth="1"/>
    <col min="760" max="760" width="16.5703125" style="2" customWidth="1"/>
    <col min="761" max="761" width="19.7109375" style="2" customWidth="1"/>
    <col min="762" max="762" width="16.85546875" style="2" customWidth="1"/>
    <col min="763" max="763" width="17.42578125" style="2" customWidth="1"/>
    <col min="764" max="764" width="16.28515625" style="2" customWidth="1"/>
    <col min="765" max="765" width="20" style="2" customWidth="1"/>
    <col min="766" max="766" width="18.5703125" style="2" customWidth="1"/>
    <col min="767" max="767" width="20.7109375" style="2" customWidth="1"/>
    <col min="768" max="768" width="9.140625" style="2"/>
    <col min="769" max="769" width="9.7109375" style="2" bestFit="1" customWidth="1"/>
    <col min="770" max="1013" width="9.140625" style="2"/>
    <col min="1014" max="1014" width="93.140625" style="2" customWidth="1"/>
    <col min="1015" max="1015" width="17.85546875" style="2" customWidth="1"/>
    <col min="1016" max="1016" width="16.5703125" style="2" customWidth="1"/>
    <col min="1017" max="1017" width="19.7109375" style="2" customWidth="1"/>
    <col min="1018" max="1018" width="16.85546875" style="2" customWidth="1"/>
    <col min="1019" max="1019" width="17.42578125" style="2" customWidth="1"/>
    <col min="1020" max="1020" width="16.28515625" style="2" customWidth="1"/>
    <col min="1021" max="1021" width="20" style="2" customWidth="1"/>
    <col min="1022" max="1022" width="18.5703125" style="2" customWidth="1"/>
    <col min="1023" max="1023" width="20.7109375" style="2" customWidth="1"/>
    <col min="1024" max="1024" width="9.140625" style="2"/>
    <col min="1025" max="1025" width="9.7109375" style="2" bestFit="1" customWidth="1"/>
    <col min="1026" max="1269" width="9.140625" style="2"/>
    <col min="1270" max="1270" width="93.140625" style="2" customWidth="1"/>
    <col min="1271" max="1271" width="17.85546875" style="2" customWidth="1"/>
    <col min="1272" max="1272" width="16.5703125" style="2" customWidth="1"/>
    <col min="1273" max="1273" width="19.7109375" style="2" customWidth="1"/>
    <col min="1274" max="1274" width="16.85546875" style="2" customWidth="1"/>
    <col min="1275" max="1275" width="17.42578125" style="2" customWidth="1"/>
    <col min="1276" max="1276" width="16.28515625" style="2" customWidth="1"/>
    <col min="1277" max="1277" width="20" style="2" customWidth="1"/>
    <col min="1278" max="1278" width="18.5703125" style="2" customWidth="1"/>
    <col min="1279" max="1279" width="20.7109375" style="2" customWidth="1"/>
    <col min="1280" max="1280" width="9.140625" style="2"/>
    <col min="1281" max="1281" width="9.7109375" style="2" bestFit="1" customWidth="1"/>
    <col min="1282" max="1525" width="9.140625" style="2"/>
    <col min="1526" max="1526" width="93.140625" style="2" customWidth="1"/>
    <col min="1527" max="1527" width="17.85546875" style="2" customWidth="1"/>
    <col min="1528" max="1528" width="16.5703125" style="2" customWidth="1"/>
    <col min="1529" max="1529" width="19.7109375" style="2" customWidth="1"/>
    <col min="1530" max="1530" width="16.85546875" style="2" customWidth="1"/>
    <col min="1531" max="1531" width="17.42578125" style="2" customWidth="1"/>
    <col min="1532" max="1532" width="16.28515625" style="2" customWidth="1"/>
    <col min="1533" max="1533" width="20" style="2" customWidth="1"/>
    <col min="1534" max="1534" width="18.5703125" style="2" customWidth="1"/>
    <col min="1535" max="1535" width="20.7109375" style="2" customWidth="1"/>
    <col min="1536" max="1536" width="9.140625" style="2"/>
    <col min="1537" max="1537" width="9.7109375" style="2" bestFit="1" customWidth="1"/>
    <col min="1538" max="1781" width="9.140625" style="2"/>
    <col min="1782" max="1782" width="93.140625" style="2" customWidth="1"/>
    <col min="1783" max="1783" width="17.85546875" style="2" customWidth="1"/>
    <col min="1784" max="1784" width="16.5703125" style="2" customWidth="1"/>
    <col min="1785" max="1785" width="19.7109375" style="2" customWidth="1"/>
    <col min="1786" max="1786" width="16.85546875" style="2" customWidth="1"/>
    <col min="1787" max="1787" width="17.42578125" style="2" customWidth="1"/>
    <col min="1788" max="1788" width="16.28515625" style="2" customWidth="1"/>
    <col min="1789" max="1789" width="20" style="2" customWidth="1"/>
    <col min="1790" max="1790" width="18.5703125" style="2" customWidth="1"/>
    <col min="1791" max="1791" width="20.7109375" style="2" customWidth="1"/>
    <col min="1792" max="1792" width="9.140625" style="2"/>
    <col min="1793" max="1793" width="9.7109375" style="2" bestFit="1" customWidth="1"/>
    <col min="1794" max="2037" width="9.140625" style="2"/>
    <col min="2038" max="2038" width="93.140625" style="2" customWidth="1"/>
    <col min="2039" max="2039" width="17.85546875" style="2" customWidth="1"/>
    <col min="2040" max="2040" width="16.5703125" style="2" customWidth="1"/>
    <col min="2041" max="2041" width="19.7109375" style="2" customWidth="1"/>
    <col min="2042" max="2042" width="16.85546875" style="2" customWidth="1"/>
    <col min="2043" max="2043" width="17.42578125" style="2" customWidth="1"/>
    <col min="2044" max="2044" width="16.28515625" style="2" customWidth="1"/>
    <col min="2045" max="2045" width="20" style="2" customWidth="1"/>
    <col min="2046" max="2046" width="18.5703125" style="2" customWidth="1"/>
    <col min="2047" max="2047" width="20.7109375" style="2" customWidth="1"/>
    <col min="2048" max="2048" width="9.140625" style="2"/>
    <col min="2049" max="2049" width="9.7109375" style="2" bestFit="1" customWidth="1"/>
    <col min="2050" max="2293" width="9.140625" style="2"/>
    <col min="2294" max="2294" width="93.140625" style="2" customWidth="1"/>
    <col min="2295" max="2295" width="17.85546875" style="2" customWidth="1"/>
    <col min="2296" max="2296" width="16.5703125" style="2" customWidth="1"/>
    <col min="2297" max="2297" width="19.7109375" style="2" customWidth="1"/>
    <col min="2298" max="2298" width="16.85546875" style="2" customWidth="1"/>
    <col min="2299" max="2299" width="17.42578125" style="2" customWidth="1"/>
    <col min="2300" max="2300" width="16.28515625" style="2" customWidth="1"/>
    <col min="2301" max="2301" width="20" style="2" customWidth="1"/>
    <col min="2302" max="2302" width="18.5703125" style="2" customWidth="1"/>
    <col min="2303" max="2303" width="20.7109375" style="2" customWidth="1"/>
    <col min="2304" max="2304" width="9.140625" style="2"/>
    <col min="2305" max="2305" width="9.7109375" style="2" bestFit="1" customWidth="1"/>
    <col min="2306" max="2549" width="9.140625" style="2"/>
    <col min="2550" max="2550" width="93.140625" style="2" customWidth="1"/>
    <col min="2551" max="2551" width="17.85546875" style="2" customWidth="1"/>
    <col min="2552" max="2552" width="16.5703125" style="2" customWidth="1"/>
    <col min="2553" max="2553" width="19.7109375" style="2" customWidth="1"/>
    <col min="2554" max="2554" width="16.85546875" style="2" customWidth="1"/>
    <col min="2555" max="2555" width="17.42578125" style="2" customWidth="1"/>
    <col min="2556" max="2556" width="16.28515625" style="2" customWidth="1"/>
    <col min="2557" max="2557" width="20" style="2" customWidth="1"/>
    <col min="2558" max="2558" width="18.5703125" style="2" customWidth="1"/>
    <col min="2559" max="2559" width="20.7109375" style="2" customWidth="1"/>
    <col min="2560" max="2560" width="9.140625" style="2"/>
    <col min="2561" max="2561" width="9.7109375" style="2" bestFit="1" customWidth="1"/>
    <col min="2562" max="2805" width="9.140625" style="2"/>
    <col min="2806" max="2806" width="93.140625" style="2" customWidth="1"/>
    <col min="2807" max="2807" width="17.85546875" style="2" customWidth="1"/>
    <col min="2808" max="2808" width="16.5703125" style="2" customWidth="1"/>
    <col min="2809" max="2809" width="19.7109375" style="2" customWidth="1"/>
    <col min="2810" max="2810" width="16.85546875" style="2" customWidth="1"/>
    <col min="2811" max="2811" width="17.42578125" style="2" customWidth="1"/>
    <col min="2812" max="2812" width="16.28515625" style="2" customWidth="1"/>
    <col min="2813" max="2813" width="20" style="2" customWidth="1"/>
    <col min="2814" max="2814" width="18.5703125" style="2" customWidth="1"/>
    <col min="2815" max="2815" width="20.7109375" style="2" customWidth="1"/>
    <col min="2816" max="2816" width="9.140625" style="2"/>
    <col min="2817" max="2817" width="9.7109375" style="2" bestFit="1" customWidth="1"/>
    <col min="2818" max="3061" width="9.140625" style="2"/>
    <col min="3062" max="3062" width="93.140625" style="2" customWidth="1"/>
    <col min="3063" max="3063" width="17.85546875" style="2" customWidth="1"/>
    <col min="3064" max="3064" width="16.5703125" style="2" customWidth="1"/>
    <col min="3065" max="3065" width="19.7109375" style="2" customWidth="1"/>
    <col min="3066" max="3066" width="16.85546875" style="2" customWidth="1"/>
    <col min="3067" max="3067" width="17.42578125" style="2" customWidth="1"/>
    <col min="3068" max="3068" width="16.28515625" style="2" customWidth="1"/>
    <col min="3069" max="3069" width="20" style="2" customWidth="1"/>
    <col min="3070" max="3070" width="18.5703125" style="2" customWidth="1"/>
    <col min="3071" max="3071" width="20.7109375" style="2" customWidth="1"/>
    <col min="3072" max="3072" width="9.140625" style="2"/>
    <col min="3073" max="3073" width="9.7109375" style="2" bestFit="1" customWidth="1"/>
    <col min="3074" max="3317" width="9.140625" style="2"/>
    <col min="3318" max="3318" width="93.140625" style="2" customWidth="1"/>
    <col min="3319" max="3319" width="17.85546875" style="2" customWidth="1"/>
    <col min="3320" max="3320" width="16.5703125" style="2" customWidth="1"/>
    <col min="3321" max="3321" width="19.7109375" style="2" customWidth="1"/>
    <col min="3322" max="3322" width="16.85546875" style="2" customWidth="1"/>
    <col min="3323" max="3323" width="17.42578125" style="2" customWidth="1"/>
    <col min="3324" max="3324" width="16.28515625" style="2" customWidth="1"/>
    <col min="3325" max="3325" width="20" style="2" customWidth="1"/>
    <col min="3326" max="3326" width="18.5703125" style="2" customWidth="1"/>
    <col min="3327" max="3327" width="20.7109375" style="2" customWidth="1"/>
    <col min="3328" max="3328" width="9.140625" style="2"/>
    <col min="3329" max="3329" width="9.7109375" style="2" bestFit="1" customWidth="1"/>
    <col min="3330" max="3573" width="9.140625" style="2"/>
    <col min="3574" max="3574" width="93.140625" style="2" customWidth="1"/>
    <col min="3575" max="3575" width="17.85546875" style="2" customWidth="1"/>
    <col min="3576" max="3576" width="16.5703125" style="2" customWidth="1"/>
    <col min="3577" max="3577" width="19.7109375" style="2" customWidth="1"/>
    <col min="3578" max="3578" width="16.85546875" style="2" customWidth="1"/>
    <col min="3579" max="3579" width="17.42578125" style="2" customWidth="1"/>
    <col min="3580" max="3580" width="16.28515625" style="2" customWidth="1"/>
    <col min="3581" max="3581" width="20" style="2" customWidth="1"/>
    <col min="3582" max="3582" width="18.5703125" style="2" customWidth="1"/>
    <col min="3583" max="3583" width="20.7109375" style="2" customWidth="1"/>
    <col min="3584" max="3584" width="9.140625" style="2"/>
    <col min="3585" max="3585" width="9.7109375" style="2" bestFit="1" customWidth="1"/>
    <col min="3586" max="3829" width="9.140625" style="2"/>
    <col min="3830" max="3830" width="93.140625" style="2" customWidth="1"/>
    <col min="3831" max="3831" width="17.85546875" style="2" customWidth="1"/>
    <col min="3832" max="3832" width="16.5703125" style="2" customWidth="1"/>
    <col min="3833" max="3833" width="19.7109375" style="2" customWidth="1"/>
    <col min="3834" max="3834" width="16.85546875" style="2" customWidth="1"/>
    <col min="3835" max="3835" width="17.42578125" style="2" customWidth="1"/>
    <col min="3836" max="3836" width="16.28515625" style="2" customWidth="1"/>
    <col min="3837" max="3837" width="20" style="2" customWidth="1"/>
    <col min="3838" max="3838" width="18.5703125" style="2" customWidth="1"/>
    <col min="3839" max="3839" width="20.7109375" style="2" customWidth="1"/>
    <col min="3840" max="3840" width="9.140625" style="2"/>
    <col min="3841" max="3841" width="9.7109375" style="2" bestFit="1" customWidth="1"/>
    <col min="3842" max="4085" width="9.140625" style="2"/>
    <col min="4086" max="4086" width="93.140625" style="2" customWidth="1"/>
    <col min="4087" max="4087" width="17.85546875" style="2" customWidth="1"/>
    <col min="4088" max="4088" width="16.5703125" style="2" customWidth="1"/>
    <col min="4089" max="4089" width="19.7109375" style="2" customWidth="1"/>
    <col min="4090" max="4090" width="16.85546875" style="2" customWidth="1"/>
    <col min="4091" max="4091" width="17.42578125" style="2" customWidth="1"/>
    <col min="4092" max="4092" width="16.28515625" style="2" customWidth="1"/>
    <col min="4093" max="4093" width="20" style="2" customWidth="1"/>
    <col min="4094" max="4094" width="18.5703125" style="2" customWidth="1"/>
    <col min="4095" max="4095" width="20.7109375" style="2" customWidth="1"/>
    <col min="4096" max="4096" width="9.140625" style="2"/>
    <col min="4097" max="4097" width="9.7109375" style="2" bestFit="1" customWidth="1"/>
    <col min="4098" max="4341" width="9.140625" style="2"/>
    <col min="4342" max="4342" width="93.140625" style="2" customWidth="1"/>
    <col min="4343" max="4343" width="17.85546875" style="2" customWidth="1"/>
    <col min="4344" max="4344" width="16.5703125" style="2" customWidth="1"/>
    <col min="4345" max="4345" width="19.7109375" style="2" customWidth="1"/>
    <col min="4346" max="4346" width="16.85546875" style="2" customWidth="1"/>
    <col min="4347" max="4347" width="17.42578125" style="2" customWidth="1"/>
    <col min="4348" max="4348" width="16.28515625" style="2" customWidth="1"/>
    <col min="4349" max="4349" width="20" style="2" customWidth="1"/>
    <col min="4350" max="4350" width="18.5703125" style="2" customWidth="1"/>
    <col min="4351" max="4351" width="20.7109375" style="2" customWidth="1"/>
    <col min="4352" max="4352" width="9.140625" style="2"/>
    <col min="4353" max="4353" width="9.7109375" style="2" bestFit="1" customWidth="1"/>
    <col min="4354" max="4597" width="9.140625" style="2"/>
    <col min="4598" max="4598" width="93.140625" style="2" customWidth="1"/>
    <col min="4599" max="4599" width="17.85546875" style="2" customWidth="1"/>
    <col min="4600" max="4600" width="16.5703125" style="2" customWidth="1"/>
    <col min="4601" max="4601" width="19.7109375" style="2" customWidth="1"/>
    <col min="4602" max="4602" width="16.85546875" style="2" customWidth="1"/>
    <col min="4603" max="4603" width="17.42578125" style="2" customWidth="1"/>
    <col min="4604" max="4604" width="16.28515625" style="2" customWidth="1"/>
    <col min="4605" max="4605" width="20" style="2" customWidth="1"/>
    <col min="4606" max="4606" width="18.5703125" style="2" customWidth="1"/>
    <col min="4607" max="4607" width="20.7109375" style="2" customWidth="1"/>
    <col min="4608" max="4608" width="9.140625" style="2"/>
    <col min="4609" max="4609" width="9.7109375" style="2" bestFit="1" customWidth="1"/>
    <col min="4610" max="4853" width="9.140625" style="2"/>
    <col min="4854" max="4854" width="93.140625" style="2" customWidth="1"/>
    <col min="4855" max="4855" width="17.85546875" style="2" customWidth="1"/>
    <col min="4856" max="4856" width="16.5703125" style="2" customWidth="1"/>
    <col min="4857" max="4857" width="19.7109375" style="2" customWidth="1"/>
    <col min="4858" max="4858" width="16.85546875" style="2" customWidth="1"/>
    <col min="4859" max="4859" width="17.42578125" style="2" customWidth="1"/>
    <col min="4860" max="4860" width="16.28515625" style="2" customWidth="1"/>
    <col min="4861" max="4861" width="20" style="2" customWidth="1"/>
    <col min="4862" max="4862" width="18.5703125" style="2" customWidth="1"/>
    <col min="4863" max="4863" width="20.7109375" style="2" customWidth="1"/>
    <col min="4864" max="4864" width="9.140625" style="2"/>
    <col min="4865" max="4865" width="9.7109375" style="2" bestFit="1" customWidth="1"/>
    <col min="4866" max="5109" width="9.140625" style="2"/>
    <col min="5110" max="5110" width="93.140625" style="2" customWidth="1"/>
    <col min="5111" max="5111" width="17.85546875" style="2" customWidth="1"/>
    <col min="5112" max="5112" width="16.5703125" style="2" customWidth="1"/>
    <col min="5113" max="5113" width="19.7109375" style="2" customWidth="1"/>
    <col min="5114" max="5114" width="16.85546875" style="2" customWidth="1"/>
    <col min="5115" max="5115" width="17.42578125" style="2" customWidth="1"/>
    <col min="5116" max="5116" width="16.28515625" style="2" customWidth="1"/>
    <col min="5117" max="5117" width="20" style="2" customWidth="1"/>
    <col min="5118" max="5118" width="18.5703125" style="2" customWidth="1"/>
    <col min="5119" max="5119" width="20.7109375" style="2" customWidth="1"/>
    <col min="5120" max="5120" width="9.140625" style="2"/>
    <col min="5121" max="5121" width="9.7109375" style="2" bestFit="1" customWidth="1"/>
    <col min="5122" max="5365" width="9.140625" style="2"/>
    <col min="5366" max="5366" width="93.140625" style="2" customWidth="1"/>
    <col min="5367" max="5367" width="17.85546875" style="2" customWidth="1"/>
    <col min="5368" max="5368" width="16.5703125" style="2" customWidth="1"/>
    <col min="5369" max="5369" width="19.7109375" style="2" customWidth="1"/>
    <col min="5370" max="5370" width="16.85546875" style="2" customWidth="1"/>
    <col min="5371" max="5371" width="17.42578125" style="2" customWidth="1"/>
    <col min="5372" max="5372" width="16.28515625" style="2" customWidth="1"/>
    <col min="5373" max="5373" width="20" style="2" customWidth="1"/>
    <col min="5374" max="5374" width="18.5703125" style="2" customWidth="1"/>
    <col min="5375" max="5375" width="20.7109375" style="2" customWidth="1"/>
    <col min="5376" max="5376" width="9.140625" style="2"/>
    <col min="5377" max="5377" width="9.7109375" style="2" bestFit="1" customWidth="1"/>
    <col min="5378" max="5621" width="9.140625" style="2"/>
    <col min="5622" max="5622" width="93.140625" style="2" customWidth="1"/>
    <col min="5623" max="5623" width="17.85546875" style="2" customWidth="1"/>
    <col min="5624" max="5624" width="16.5703125" style="2" customWidth="1"/>
    <col min="5625" max="5625" width="19.7109375" style="2" customWidth="1"/>
    <col min="5626" max="5626" width="16.85546875" style="2" customWidth="1"/>
    <col min="5627" max="5627" width="17.42578125" style="2" customWidth="1"/>
    <col min="5628" max="5628" width="16.28515625" style="2" customWidth="1"/>
    <col min="5629" max="5629" width="20" style="2" customWidth="1"/>
    <col min="5630" max="5630" width="18.5703125" style="2" customWidth="1"/>
    <col min="5631" max="5631" width="20.7109375" style="2" customWidth="1"/>
    <col min="5632" max="5632" width="9.140625" style="2"/>
    <col min="5633" max="5633" width="9.7109375" style="2" bestFit="1" customWidth="1"/>
    <col min="5634" max="5877" width="9.140625" style="2"/>
    <col min="5878" max="5878" width="93.140625" style="2" customWidth="1"/>
    <col min="5879" max="5879" width="17.85546875" style="2" customWidth="1"/>
    <col min="5880" max="5880" width="16.5703125" style="2" customWidth="1"/>
    <col min="5881" max="5881" width="19.7109375" style="2" customWidth="1"/>
    <col min="5882" max="5882" width="16.85546875" style="2" customWidth="1"/>
    <col min="5883" max="5883" width="17.42578125" style="2" customWidth="1"/>
    <col min="5884" max="5884" width="16.28515625" style="2" customWidth="1"/>
    <col min="5885" max="5885" width="20" style="2" customWidth="1"/>
    <col min="5886" max="5886" width="18.5703125" style="2" customWidth="1"/>
    <col min="5887" max="5887" width="20.7109375" style="2" customWidth="1"/>
    <col min="5888" max="5888" width="9.140625" style="2"/>
    <col min="5889" max="5889" width="9.7109375" style="2" bestFit="1" customWidth="1"/>
    <col min="5890" max="6133" width="9.140625" style="2"/>
    <col min="6134" max="6134" width="93.140625" style="2" customWidth="1"/>
    <col min="6135" max="6135" width="17.85546875" style="2" customWidth="1"/>
    <col min="6136" max="6136" width="16.5703125" style="2" customWidth="1"/>
    <col min="6137" max="6137" width="19.7109375" style="2" customWidth="1"/>
    <col min="6138" max="6138" width="16.85546875" style="2" customWidth="1"/>
    <col min="6139" max="6139" width="17.42578125" style="2" customWidth="1"/>
    <col min="6140" max="6140" width="16.28515625" style="2" customWidth="1"/>
    <col min="6141" max="6141" width="20" style="2" customWidth="1"/>
    <col min="6142" max="6142" width="18.5703125" style="2" customWidth="1"/>
    <col min="6143" max="6143" width="20.7109375" style="2" customWidth="1"/>
    <col min="6144" max="6144" width="9.140625" style="2"/>
    <col min="6145" max="6145" width="9.7109375" style="2" bestFit="1" customWidth="1"/>
    <col min="6146" max="6389" width="9.140625" style="2"/>
    <col min="6390" max="6390" width="93.140625" style="2" customWidth="1"/>
    <col min="6391" max="6391" width="17.85546875" style="2" customWidth="1"/>
    <col min="6392" max="6392" width="16.5703125" style="2" customWidth="1"/>
    <col min="6393" max="6393" width="19.7109375" style="2" customWidth="1"/>
    <col min="6394" max="6394" width="16.85546875" style="2" customWidth="1"/>
    <col min="6395" max="6395" width="17.42578125" style="2" customWidth="1"/>
    <col min="6396" max="6396" width="16.28515625" style="2" customWidth="1"/>
    <col min="6397" max="6397" width="20" style="2" customWidth="1"/>
    <col min="6398" max="6398" width="18.5703125" style="2" customWidth="1"/>
    <col min="6399" max="6399" width="20.7109375" style="2" customWidth="1"/>
    <col min="6400" max="6400" width="9.140625" style="2"/>
    <col min="6401" max="6401" width="9.7109375" style="2" bestFit="1" customWidth="1"/>
    <col min="6402" max="6645" width="9.140625" style="2"/>
    <col min="6646" max="6646" width="93.140625" style="2" customWidth="1"/>
    <col min="6647" max="6647" width="17.85546875" style="2" customWidth="1"/>
    <col min="6648" max="6648" width="16.5703125" style="2" customWidth="1"/>
    <col min="6649" max="6649" width="19.7109375" style="2" customWidth="1"/>
    <col min="6650" max="6650" width="16.85546875" style="2" customWidth="1"/>
    <col min="6651" max="6651" width="17.42578125" style="2" customWidth="1"/>
    <col min="6652" max="6652" width="16.28515625" style="2" customWidth="1"/>
    <col min="6653" max="6653" width="20" style="2" customWidth="1"/>
    <col min="6654" max="6654" width="18.5703125" style="2" customWidth="1"/>
    <col min="6655" max="6655" width="20.7109375" style="2" customWidth="1"/>
    <col min="6656" max="6656" width="9.140625" style="2"/>
    <col min="6657" max="6657" width="9.7109375" style="2" bestFit="1" customWidth="1"/>
    <col min="6658" max="6901" width="9.140625" style="2"/>
    <col min="6902" max="6902" width="93.140625" style="2" customWidth="1"/>
    <col min="6903" max="6903" width="17.85546875" style="2" customWidth="1"/>
    <col min="6904" max="6904" width="16.5703125" style="2" customWidth="1"/>
    <col min="6905" max="6905" width="19.7109375" style="2" customWidth="1"/>
    <col min="6906" max="6906" width="16.85546875" style="2" customWidth="1"/>
    <col min="6907" max="6907" width="17.42578125" style="2" customWidth="1"/>
    <col min="6908" max="6908" width="16.28515625" style="2" customWidth="1"/>
    <col min="6909" max="6909" width="20" style="2" customWidth="1"/>
    <col min="6910" max="6910" width="18.5703125" style="2" customWidth="1"/>
    <col min="6911" max="6911" width="20.7109375" style="2" customWidth="1"/>
    <col min="6912" max="6912" width="9.140625" style="2"/>
    <col min="6913" max="6913" width="9.7109375" style="2" bestFit="1" customWidth="1"/>
    <col min="6914" max="7157" width="9.140625" style="2"/>
    <col min="7158" max="7158" width="93.140625" style="2" customWidth="1"/>
    <col min="7159" max="7159" width="17.85546875" style="2" customWidth="1"/>
    <col min="7160" max="7160" width="16.5703125" style="2" customWidth="1"/>
    <col min="7161" max="7161" width="19.7109375" style="2" customWidth="1"/>
    <col min="7162" max="7162" width="16.85546875" style="2" customWidth="1"/>
    <col min="7163" max="7163" width="17.42578125" style="2" customWidth="1"/>
    <col min="7164" max="7164" width="16.28515625" style="2" customWidth="1"/>
    <col min="7165" max="7165" width="20" style="2" customWidth="1"/>
    <col min="7166" max="7166" width="18.5703125" style="2" customWidth="1"/>
    <col min="7167" max="7167" width="20.7109375" style="2" customWidth="1"/>
    <col min="7168" max="7168" width="9.140625" style="2"/>
    <col min="7169" max="7169" width="9.7109375" style="2" bestFit="1" customWidth="1"/>
    <col min="7170" max="7413" width="9.140625" style="2"/>
    <col min="7414" max="7414" width="93.140625" style="2" customWidth="1"/>
    <col min="7415" max="7415" width="17.85546875" style="2" customWidth="1"/>
    <col min="7416" max="7416" width="16.5703125" style="2" customWidth="1"/>
    <col min="7417" max="7417" width="19.7109375" style="2" customWidth="1"/>
    <col min="7418" max="7418" width="16.85546875" style="2" customWidth="1"/>
    <col min="7419" max="7419" width="17.42578125" style="2" customWidth="1"/>
    <col min="7420" max="7420" width="16.28515625" style="2" customWidth="1"/>
    <col min="7421" max="7421" width="20" style="2" customWidth="1"/>
    <col min="7422" max="7422" width="18.5703125" style="2" customWidth="1"/>
    <col min="7423" max="7423" width="20.7109375" style="2" customWidth="1"/>
    <col min="7424" max="7424" width="9.140625" style="2"/>
    <col min="7425" max="7425" width="9.7109375" style="2" bestFit="1" customWidth="1"/>
    <col min="7426" max="7669" width="9.140625" style="2"/>
    <col min="7670" max="7670" width="93.140625" style="2" customWidth="1"/>
    <col min="7671" max="7671" width="17.85546875" style="2" customWidth="1"/>
    <col min="7672" max="7672" width="16.5703125" style="2" customWidth="1"/>
    <col min="7673" max="7673" width="19.7109375" style="2" customWidth="1"/>
    <col min="7674" max="7674" width="16.85546875" style="2" customWidth="1"/>
    <col min="7675" max="7675" width="17.42578125" style="2" customWidth="1"/>
    <col min="7676" max="7676" width="16.28515625" style="2" customWidth="1"/>
    <col min="7677" max="7677" width="20" style="2" customWidth="1"/>
    <col min="7678" max="7678" width="18.5703125" style="2" customWidth="1"/>
    <col min="7679" max="7679" width="20.7109375" style="2" customWidth="1"/>
    <col min="7680" max="7680" width="9.140625" style="2"/>
    <col min="7681" max="7681" width="9.7109375" style="2" bestFit="1" customWidth="1"/>
    <col min="7682" max="7925" width="9.140625" style="2"/>
    <col min="7926" max="7926" width="93.140625" style="2" customWidth="1"/>
    <col min="7927" max="7927" width="17.85546875" style="2" customWidth="1"/>
    <col min="7928" max="7928" width="16.5703125" style="2" customWidth="1"/>
    <col min="7929" max="7929" width="19.7109375" style="2" customWidth="1"/>
    <col min="7930" max="7930" width="16.85546875" style="2" customWidth="1"/>
    <col min="7931" max="7931" width="17.42578125" style="2" customWidth="1"/>
    <col min="7932" max="7932" width="16.28515625" style="2" customWidth="1"/>
    <col min="7933" max="7933" width="20" style="2" customWidth="1"/>
    <col min="7934" max="7934" width="18.5703125" style="2" customWidth="1"/>
    <col min="7935" max="7935" width="20.7109375" style="2" customWidth="1"/>
    <col min="7936" max="7936" width="9.140625" style="2"/>
    <col min="7937" max="7937" width="9.7109375" style="2" bestFit="1" customWidth="1"/>
    <col min="7938" max="8181" width="9.140625" style="2"/>
    <col min="8182" max="8182" width="93.140625" style="2" customWidth="1"/>
    <col min="8183" max="8183" width="17.85546875" style="2" customWidth="1"/>
    <col min="8184" max="8184" width="16.5703125" style="2" customWidth="1"/>
    <col min="8185" max="8185" width="19.7109375" style="2" customWidth="1"/>
    <col min="8186" max="8186" width="16.85546875" style="2" customWidth="1"/>
    <col min="8187" max="8187" width="17.42578125" style="2" customWidth="1"/>
    <col min="8188" max="8188" width="16.28515625" style="2" customWidth="1"/>
    <col min="8189" max="8189" width="20" style="2" customWidth="1"/>
    <col min="8190" max="8190" width="18.5703125" style="2" customWidth="1"/>
    <col min="8191" max="8191" width="20.7109375" style="2" customWidth="1"/>
    <col min="8192" max="8192" width="9.140625" style="2"/>
    <col min="8193" max="8193" width="9.7109375" style="2" bestFit="1" customWidth="1"/>
    <col min="8194" max="8437" width="9.140625" style="2"/>
    <col min="8438" max="8438" width="93.140625" style="2" customWidth="1"/>
    <col min="8439" max="8439" width="17.85546875" style="2" customWidth="1"/>
    <col min="8440" max="8440" width="16.5703125" style="2" customWidth="1"/>
    <col min="8441" max="8441" width="19.7109375" style="2" customWidth="1"/>
    <col min="8442" max="8442" width="16.85546875" style="2" customWidth="1"/>
    <col min="8443" max="8443" width="17.42578125" style="2" customWidth="1"/>
    <col min="8444" max="8444" width="16.28515625" style="2" customWidth="1"/>
    <col min="8445" max="8445" width="20" style="2" customWidth="1"/>
    <col min="8446" max="8446" width="18.5703125" style="2" customWidth="1"/>
    <col min="8447" max="8447" width="20.7109375" style="2" customWidth="1"/>
    <col min="8448" max="8448" width="9.140625" style="2"/>
    <col min="8449" max="8449" width="9.7109375" style="2" bestFit="1" customWidth="1"/>
    <col min="8450" max="8693" width="9.140625" style="2"/>
    <col min="8694" max="8694" width="93.140625" style="2" customWidth="1"/>
    <col min="8695" max="8695" width="17.85546875" style="2" customWidth="1"/>
    <col min="8696" max="8696" width="16.5703125" style="2" customWidth="1"/>
    <col min="8697" max="8697" width="19.7109375" style="2" customWidth="1"/>
    <col min="8698" max="8698" width="16.85546875" style="2" customWidth="1"/>
    <col min="8699" max="8699" width="17.42578125" style="2" customWidth="1"/>
    <col min="8700" max="8700" width="16.28515625" style="2" customWidth="1"/>
    <col min="8701" max="8701" width="20" style="2" customWidth="1"/>
    <col min="8702" max="8702" width="18.5703125" style="2" customWidth="1"/>
    <col min="8703" max="8703" width="20.7109375" style="2" customWidth="1"/>
    <col min="8704" max="8704" width="9.140625" style="2"/>
    <col min="8705" max="8705" width="9.7109375" style="2" bestFit="1" customWidth="1"/>
    <col min="8706" max="8949" width="9.140625" style="2"/>
    <col min="8950" max="8950" width="93.140625" style="2" customWidth="1"/>
    <col min="8951" max="8951" width="17.85546875" style="2" customWidth="1"/>
    <col min="8952" max="8952" width="16.5703125" style="2" customWidth="1"/>
    <col min="8953" max="8953" width="19.7109375" style="2" customWidth="1"/>
    <col min="8954" max="8954" width="16.85546875" style="2" customWidth="1"/>
    <col min="8955" max="8955" width="17.42578125" style="2" customWidth="1"/>
    <col min="8956" max="8956" width="16.28515625" style="2" customWidth="1"/>
    <col min="8957" max="8957" width="20" style="2" customWidth="1"/>
    <col min="8958" max="8958" width="18.5703125" style="2" customWidth="1"/>
    <col min="8959" max="8959" width="20.7109375" style="2" customWidth="1"/>
    <col min="8960" max="8960" width="9.140625" style="2"/>
    <col min="8961" max="8961" width="9.7109375" style="2" bestFit="1" customWidth="1"/>
    <col min="8962" max="9205" width="9.140625" style="2"/>
    <col min="9206" max="9206" width="93.140625" style="2" customWidth="1"/>
    <col min="9207" max="9207" width="17.85546875" style="2" customWidth="1"/>
    <col min="9208" max="9208" width="16.5703125" style="2" customWidth="1"/>
    <col min="9209" max="9209" width="19.7109375" style="2" customWidth="1"/>
    <col min="9210" max="9210" width="16.85546875" style="2" customWidth="1"/>
    <col min="9211" max="9211" width="17.42578125" style="2" customWidth="1"/>
    <col min="9212" max="9212" width="16.28515625" style="2" customWidth="1"/>
    <col min="9213" max="9213" width="20" style="2" customWidth="1"/>
    <col min="9214" max="9214" width="18.5703125" style="2" customWidth="1"/>
    <col min="9215" max="9215" width="20.7109375" style="2" customWidth="1"/>
    <col min="9216" max="9216" width="9.140625" style="2"/>
    <col min="9217" max="9217" width="9.7109375" style="2" bestFit="1" customWidth="1"/>
    <col min="9218" max="9461" width="9.140625" style="2"/>
    <col min="9462" max="9462" width="93.140625" style="2" customWidth="1"/>
    <col min="9463" max="9463" width="17.85546875" style="2" customWidth="1"/>
    <col min="9464" max="9464" width="16.5703125" style="2" customWidth="1"/>
    <col min="9465" max="9465" width="19.7109375" style="2" customWidth="1"/>
    <col min="9466" max="9466" width="16.85546875" style="2" customWidth="1"/>
    <col min="9467" max="9467" width="17.42578125" style="2" customWidth="1"/>
    <col min="9468" max="9468" width="16.28515625" style="2" customWidth="1"/>
    <col min="9469" max="9469" width="20" style="2" customWidth="1"/>
    <col min="9470" max="9470" width="18.5703125" style="2" customWidth="1"/>
    <col min="9471" max="9471" width="20.7109375" style="2" customWidth="1"/>
    <col min="9472" max="9472" width="9.140625" style="2"/>
    <col min="9473" max="9473" width="9.7109375" style="2" bestFit="1" customWidth="1"/>
    <col min="9474" max="9717" width="9.140625" style="2"/>
    <col min="9718" max="9718" width="93.140625" style="2" customWidth="1"/>
    <col min="9719" max="9719" width="17.85546875" style="2" customWidth="1"/>
    <col min="9720" max="9720" width="16.5703125" style="2" customWidth="1"/>
    <col min="9721" max="9721" width="19.7109375" style="2" customWidth="1"/>
    <col min="9722" max="9722" width="16.85546875" style="2" customWidth="1"/>
    <col min="9723" max="9723" width="17.42578125" style="2" customWidth="1"/>
    <col min="9724" max="9724" width="16.28515625" style="2" customWidth="1"/>
    <col min="9725" max="9725" width="20" style="2" customWidth="1"/>
    <col min="9726" max="9726" width="18.5703125" style="2" customWidth="1"/>
    <col min="9727" max="9727" width="20.7109375" style="2" customWidth="1"/>
    <col min="9728" max="9728" width="9.140625" style="2"/>
    <col min="9729" max="9729" width="9.7109375" style="2" bestFit="1" customWidth="1"/>
    <col min="9730" max="9973" width="9.140625" style="2"/>
    <col min="9974" max="9974" width="93.140625" style="2" customWidth="1"/>
    <col min="9975" max="9975" width="17.85546875" style="2" customWidth="1"/>
    <col min="9976" max="9976" width="16.5703125" style="2" customWidth="1"/>
    <col min="9977" max="9977" width="19.7109375" style="2" customWidth="1"/>
    <col min="9978" max="9978" width="16.85546875" style="2" customWidth="1"/>
    <col min="9979" max="9979" width="17.42578125" style="2" customWidth="1"/>
    <col min="9980" max="9980" width="16.28515625" style="2" customWidth="1"/>
    <col min="9981" max="9981" width="20" style="2" customWidth="1"/>
    <col min="9982" max="9982" width="18.5703125" style="2" customWidth="1"/>
    <col min="9983" max="9983" width="20.7109375" style="2" customWidth="1"/>
    <col min="9984" max="9984" width="9.140625" style="2"/>
    <col min="9985" max="9985" width="9.7109375" style="2" bestFit="1" customWidth="1"/>
    <col min="9986" max="10229" width="9.140625" style="2"/>
    <col min="10230" max="10230" width="93.140625" style="2" customWidth="1"/>
    <col min="10231" max="10231" width="17.85546875" style="2" customWidth="1"/>
    <col min="10232" max="10232" width="16.5703125" style="2" customWidth="1"/>
    <col min="10233" max="10233" width="19.7109375" style="2" customWidth="1"/>
    <col min="10234" max="10234" width="16.85546875" style="2" customWidth="1"/>
    <col min="10235" max="10235" width="17.42578125" style="2" customWidth="1"/>
    <col min="10236" max="10236" width="16.28515625" style="2" customWidth="1"/>
    <col min="10237" max="10237" width="20" style="2" customWidth="1"/>
    <col min="10238" max="10238" width="18.5703125" style="2" customWidth="1"/>
    <col min="10239" max="10239" width="20.7109375" style="2" customWidth="1"/>
    <col min="10240" max="10240" width="9.140625" style="2"/>
    <col min="10241" max="10241" width="9.7109375" style="2" bestFit="1" customWidth="1"/>
    <col min="10242" max="10485" width="9.140625" style="2"/>
    <col min="10486" max="10486" width="93.140625" style="2" customWidth="1"/>
    <col min="10487" max="10487" width="17.85546875" style="2" customWidth="1"/>
    <col min="10488" max="10488" width="16.5703125" style="2" customWidth="1"/>
    <col min="10489" max="10489" width="19.7109375" style="2" customWidth="1"/>
    <col min="10490" max="10490" width="16.85546875" style="2" customWidth="1"/>
    <col min="10491" max="10491" width="17.42578125" style="2" customWidth="1"/>
    <col min="10492" max="10492" width="16.28515625" style="2" customWidth="1"/>
    <col min="10493" max="10493" width="20" style="2" customWidth="1"/>
    <col min="10494" max="10494" width="18.5703125" style="2" customWidth="1"/>
    <col min="10495" max="10495" width="20.7109375" style="2" customWidth="1"/>
    <col min="10496" max="10496" width="9.140625" style="2"/>
    <col min="10497" max="10497" width="9.7109375" style="2" bestFit="1" customWidth="1"/>
    <col min="10498" max="10741" width="9.140625" style="2"/>
    <col min="10742" max="10742" width="93.140625" style="2" customWidth="1"/>
    <col min="10743" max="10743" width="17.85546875" style="2" customWidth="1"/>
    <col min="10744" max="10744" width="16.5703125" style="2" customWidth="1"/>
    <col min="10745" max="10745" width="19.7109375" style="2" customWidth="1"/>
    <col min="10746" max="10746" width="16.85546875" style="2" customWidth="1"/>
    <col min="10747" max="10747" width="17.42578125" style="2" customWidth="1"/>
    <col min="10748" max="10748" width="16.28515625" style="2" customWidth="1"/>
    <col min="10749" max="10749" width="20" style="2" customWidth="1"/>
    <col min="10750" max="10750" width="18.5703125" style="2" customWidth="1"/>
    <col min="10751" max="10751" width="20.7109375" style="2" customWidth="1"/>
    <col min="10752" max="10752" width="9.140625" style="2"/>
    <col min="10753" max="10753" width="9.7109375" style="2" bestFit="1" customWidth="1"/>
    <col min="10754" max="10997" width="9.140625" style="2"/>
    <col min="10998" max="10998" width="93.140625" style="2" customWidth="1"/>
    <col min="10999" max="10999" width="17.85546875" style="2" customWidth="1"/>
    <col min="11000" max="11000" width="16.5703125" style="2" customWidth="1"/>
    <col min="11001" max="11001" width="19.7109375" style="2" customWidth="1"/>
    <col min="11002" max="11002" width="16.85546875" style="2" customWidth="1"/>
    <col min="11003" max="11003" width="17.42578125" style="2" customWidth="1"/>
    <col min="11004" max="11004" width="16.28515625" style="2" customWidth="1"/>
    <col min="11005" max="11005" width="20" style="2" customWidth="1"/>
    <col min="11006" max="11006" width="18.5703125" style="2" customWidth="1"/>
    <col min="11007" max="11007" width="20.7109375" style="2" customWidth="1"/>
    <col min="11008" max="11008" width="9.140625" style="2"/>
    <col min="11009" max="11009" width="9.7109375" style="2" bestFit="1" customWidth="1"/>
    <col min="11010" max="11253" width="9.140625" style="2"/>
    <col min="11254" max="11254" width="93.140625" style="2" customWidth="1"/>
    <col min="11255" max="11255" width="17.85546875" style="2" customWidth="1"/>
    <col min="11256" max="11256" width="16.5703125" style="2" customWidth="1"/>
    <col min="11257" max="11257" width="19.7109375" style="2" customWidth="1"/>
    <col min="11258" max="11258" width="16.85546875" style="2" customWidth="1"/>
    <col min="11259" max="11259" width="17.42578125" style="2" customWidth="1"/>
    <col min="11260" max="11260" width="16.28515625" style="2" customWidth="1"/>
    <col min="11261" max="11261" width="20" style="2" customWidth="1"/>
    <col min="11262" max="11262" width="18.5703125" style="2" customWidth="1"/>
    <col min="11263" max="11263" width="20.7109375" style="2" customWidth="1"/>
    <col min="11264" max="11264" width="9.140625" style="2"/>
    <col min="11265" max="11265" width="9.7109375" style="2" bestFit="1" customWidth="1"/>
    <col min="11266" max="11509" width="9.140625" style="2"/>
    <col min="11510" max="11510" width="93.140625" style="2" customWidth="1"/>
    <col min="11511" max="11511" width="17.85546875" style="2" customWidth="1"/>
    <col min="11512" max="11512" width="16.5703125" style="2" customWidth="1"/>
    <col min="11513" max="11513" width="19.7109375" style="2" customWidth="1"/>
    <col min="11514" max="11514" width="16.85546875" style="2" customWidth="1"/>
    <col min="11515" max="11515" width="17.42578125" style="2" customWidth="1"/>
    <col min="11516" max="11516" width="16.28515625" style="2" customWidth="1"/>
    <col min="11517" max="11517" width="20" style="2" customWidth="1"/>
    <col min="11518" max="11518" width="18.5703125" style="2" customWidth="1"/>
    <col min="11519" max="11519" width="20.7109375" style="2" customWidth="1"/>
    <col min="11520" max="11520" width="9.140625" style="2"/>
    <col min="11521" max="11521" width="9.7109375" style="2" bestFit="1" customWidth="1"/>
    <col min="11522" max="11765" width="9.140625" style="2"/>
    <col min="11766" max="11766" width="93.140625" style="2" customWidth="1"/>
    <col min="11767" max="11767" width="17.85546875" style="2" customWidth="1"/>
    <col min="11768" max="11768" width="16.5703125" style="2" customWidth="1"/>
    <col min="11769" max="11769" width="19.7109375" style="2" customWidth="1"/>
    <col min="11770" max="11770" width="16.85546875" style="2" customWidth="1"/>
    <col min="11771" max="11771" width="17.42578125" style="2" customWidth="1"/>
    <col min="11772" max="11772" width="16.28515625" style="2" customWidth="1"/>
    <col min="11773" max="11773" width="20" style="2" customWidth="1"/>
    <col min="11774" max="11774" width="18.5703125" style="2" customWidth="1"/>
    <col min="11775" max="11775" width="20.7109375" style="2" customWidth="1"/>
    <col min="11776" max="11776" width="9.140625" style="2"/>
    <col min="11777" max="11777" width="9.7109375" style="2" bestFit="1" customWidth="1"/>
    <col min="11778" max="12021" width="9.140625" style="2"/>
    <col min="12022" max="12022" width="93.140625" style="2" customWidth="1"/>
    <col min="12023" max="12023" width="17.85546875" style="2" customWidth="1"/>
    <col min="12024" max="12024" width="16.5703125" style="2" customWidth="1"/>
    <col min="12025" max="12025" width="19.7109375" style="2" customWidth="1"/>
    <col min="12026" max="12026" width="16.85546875" style="2" customWidth="1"/>
    <col min="12027" max="12027" width="17.42578125" style="2" customWidth="1"/>
    <col min="12028" max="12028" width="16.28515625" style="2" customWidth="1"/>
    <col min="12029" max="12029" width="20" style="2" customWidth="1"/>
    <col min="12030" max="12030" width="18.5703125" style="2" customWidth="1"/>
    <col min="12031" max="12031" width="20.7109375" style="2" customWidth="1"/>
    <col min="12032" max="12032" width="9.140625" style="2"/>
    <col min="12033" max="12033" width="9.7109375" style="2" bestFit="1" customWidth="1"/>
    <col min="12034" max="12277" width="9.140625" style="2"/>
    <col min="12278" max="12278" width="93.140625" style="2" customWidth="1"/>
    <col min="12279" max="12279" width="17.85546875" style="2" customWidth="1"/>
    <col min="12280" max="12280" width="16.5703125" style="2" customWidth="1"/>
    <col min="12281" max="12281" width="19.7109375" style="2" customWidth="1"/>
    <col min="12282" max="12282" width="16.85546875" style="2" customWidth="1"/>
    <col min="12283" max="12283" width="17.42578125" style="2" customWidth="1"/>
    <col min="12284" max="12284" width="16.28515625" style="2" customWidth="1"/>
    <col min="12285" max="12285" width="20" style="2" customWidth="1"/>
    <col min="12286" max="12286" width="18.5703125" style="2" customWidth="1"/>
    <col min="12287" max="12287" width="20.7109375" style="2" customWidth="1"/>
    <col min="12288" max="12288" width="9.140625" style="2"/>
    <col min="12289" max="12289" width="9.7109375" style="2" bestFit="1" customWidth="1"/>
    <col min="12290" max="12533" width="9.140625" style="2"/>
    <col min="12534" max="12534" width="93.140625" style="2" customWidth="1"/>
    <col min="12535" max="12535" width="17.85546875" style="2" customWidth="1"/>
    <col min="12536" max="12536" width="16.5703125" style="2" customWidth="1"/>
    <col min="12537" max="12537" width="19.7109375" style="2" customWidth="1"/>
    <col min="12538" max="12538" width="16.85546875" style="2" customWidth="1"/>
    <col min="12539" max="12539" width="17.42578125" style="2" customWidth="1"/>
    <col min="12540" max="12540" width="16.28515625" style="2" customWidth="1"/>
    <col min="12541" max="12541" width="20" style="2" customWidth="1"/>
    <col min="12542" max="12542" width="18.5703125" style="2" customWidth="1"/>
    <col min="12543" max="12543" width="20.7109375" style="2" customWidth="1"/>
    <col min="12544" max="12544" width="9.140625" style="2"/>
    <col min="12545" max="12545" width="9.7109375" style="2" bestFit="1" customWidth="1"/>
    <col min="12546" max="12789" width="9.140625" style="2"/>
    <col min="12790" max="12790" width="93.140625" style="2" customWidth="1"/>
    <col min="12791" max="12791" width="17.85546875" style="2" customWidth="1"/>
    <col min="12792" max="12792" width="16.5703125" style="2" customWidth="1"/>
    <col min="12793" max="12793" width="19.7109375" style="2" customWidth="1"/>
    <col min="12794" max="12794" width="16.85546875" style="2" customWidth="1"/>
    <col min="12795" max="12795" width="17.42578125" style="2" customWidth="1"/>
    <col min="12796" max="12796" width="16.28515625" style="2" customWidth="1"/>
    <col min="12797" max="12797" width="20" style="2" customWidth="1"/>
    <col min="12798" max="12798" width="18.5703125" style="2" customWidth="1"/>
    <col min="12799" max="12799" width="20.7109375" style="2" customWidth="1"/>
    <col min="12800" max="12800" width="9.140625" style="2"/>
    <col min="12801" max="12801" width="9.7109375" style="2" bestFit="1" customWidth="1"/>
    <col min="12802" max="13045" width="9.140625" style="2"/>
    <col min="13046" max="13046" width="93.140625" style="2" customWidth="1"/>
    <col min="13047" max="13047" width="17.85546875" style="2" customWidth="1"/>
    <col min="13048" max="13048" width="16.5703125" style="2" customWidth="1"/>
    <col min="13049" max="13049" width="19.7109375" style="2" customWidth="1"/>
    <col min="13050" max="13050" width="16.85546875" style="2" customWidth="1"/>
    <col min="13051" max="13051" width="17.42578125" style="2" customWidth="1"/>
    <col min="13052" max="13052" width="16.28515625" style="2" customWidth="1"/>
    <col min="13053" max="13053" width="20" style="2" customWidth="1"/>
    <col min="13054" max="13054" width="18.5703125" style="2" customWidth="1"/>
    <col min="13055" max="13055" width="20.7109375" style="2" customWidth="1"/>
    <col min="13056" max="13056" width="9.140625" style="2"/>
    <col min="13057" max="13057" width="9.7109375" style="2" bestFit="1" customWidth="1"/>
    <col min="13058" max="13301" width="9.140625" style="2"/>
    <col min="13302" max="13302" width="93.140625" style="2" customWidth="1"/>
    <col min="13303" max="13303" width="17.85546875" style="2" customWidth="1"/>
    <col min="13304" max="13304" width="16.5703125" style="2" customWidth="1"/>
    <col min="13305" max="13305" width="19.7109375" style="2" customWidth="1"/>
    <col min="13306" max="13306" width="16.85546875" style="2" customWidth="1"/>
    <col min="13307" max="13307" width="17.42578125" style="2" customWidth="1"/>
    <col min="13308" max="13308" width="16.28515625" style="2" customWidth="1"/>
    <col min="13309" max="13309" width="20" style="2" customWidth="1"/>
    <col min="13310" max="13310" width="18.5703125" style="2" customWidth="1"/>
    <col min="13311" max="13311" width="20.7109375" style="2" customWidth="1"/>
    <col min="13312" max="13312" width="9.140625" style="2"/>
    <col min="13313" max="13313" width="9.7109375" style="2" bestFit="1" customWidth="1"/>
    <col min="13314" max="13557" width="9.140625" style="2"/>
    <col min="13558" max="13558" width="93.140625" style="2" customWidth="1"/>
    <col min="13559" max="13559" width="17.85546875" style="2" customWidth="1"/>
    <col min="13560" max="13560" width="16.5703125" style="2" customWidth="1"/>
    <col min="13561" max="13561" width="19.7109375" style="2" customWidth="1"/>
    <col min="13562" max="13562" width="16.85546875" style="2" customWidth="1"/>
    <col min="13563" max="13563" width="17.42578125" style="2" customWidth="1"/>
    <col min="13564" max="13564" width="16.28515625" style="2" customWidth="1"/>
    <col min="13565" max="13565" width="20" style="2" customWidth="1"/>
    <col min="13566" max="13566" width="18.5703125" style="2" customWidth="1"/>
    <col min="13567" max="13567" width="20.7109375" style="2" customWidth="1"/>
    <col min="13568" max="13568" width="9.140625" style="2"/>
    <col min="13569" max="13569" width="9.7109375" style="2" bestFit="1" customWidth="1"/>
    <col min="13570" max="13813" width="9.140625" style="2"/>
    <col min="13814" max="13814" width="93.140625" style="2" customWidth="1"/>
    <col min="13815" max="13815" width="17.85546875" style="2" customWidth="1"/>
    <col min="13816" max="13816" width="16.5703125" style="2" customWidth="1"/>
    <col min="13817" max="13817" width="19.7109375" style="2" customWidth="1"/>
    <col min="13818" max="13818" width="16.85546875" style="2" customWidth="1"/>
    <col min="13819" max="13819" width="17.42578125" style="2" customWidth="1"/>
    <col min="13820" max="13820" width="16.28515625" style="2" customWidth="1"/>
    <col min="13821" max="13821" width="20" style="2" customWidth="1"/>
    <col min="13822" max="13822" width="18.5703125" style="2" customWidth="1"/>
    <col min="13823" max="13823" width="20.7109375" style="2" customWidth="1"/>
    <col min="13824" max="13824" width="9.140625" style="2"/>
    <col min="13825" max="13825" width="9.7109375" style="2" bestFit="1" customWidth="1"/>
    <col min="13826" max="14069" width="9.140625" style="2"/>
    <col min="14070" max="14070" width="93.140625" style="2" customWidth="1"/>
    <col min="14071" max="14071" width="17.85546875" style="2" customWidth="1"/>
    <col min="14072" max="14072" width="16.5703125" style="2" customWidth="1"/>
    <col min="14073" max="14073" width="19.7109375" style="2" customWidth="1"/>
    <col min="14074" max="14074" width="16.85546875" style="2" customWidth="1"/>
    <col min="14075" max="14075" width="17.42578125" style="2" customWidth="1"/>
    <col min="14076" max="14076" width="16.28515625" style="2" customWidth="1"/>
    <col min="14077" max="14077" width="20" style="2" customWidth="1"/>
    <col min="14078" max="14078" width="18.5703125" style="2" customWidth="1"/>
    <col min="14079" max="14079" width="20.7109375" style="2" customWidth="1"/>
    <col min="14080" max="14080" width="9.140625" style="2"/>
    <col min="14081" max="14081" width="9.7109375" style="2" bestFit="1" customWidth="1"/>
    <col min="14082" max="14325" width="9.140625" style="2"/>
    <col min="14326" max="14326" width="93.140625" style="2" customWidth="1"/>
    <col min="14327" max="14327" width="17.85546875" style="2" customWidth="1"/>
    <col min="14328" max="14328" width="16.5703125" style="2" customWidth="1"/>
    <col min="14329" max="14329" width="19.7109375" style="2" customWidth="1"/>
    <col min="14330" max="14330" width="16.85546875" style="2" customWidth="1"/>
    <col min="14331" max="14331" width="17.42578125" style="2" customWidth="1"/>
    <col min="14332" max="14332" width="16.28515625" style="2" customWidth="1"/>
    <col min="14333" max="14333" width="20" style="2" customWidth="1"/>
    <col min="14334" max="14334" width="18.5703125" style="2" customWidth="1"/>
    <col min="14335" max="14335" width="20.7109375" style="2" customWidth="1"/>
    <col min="14336" max="14336" width="9.140625" style="2"/>
    <col min="14337" max="14337" width="9.7109375" style="2" bestFit="1" customWidth="1"/>
    <col min="14338" max="14581" width="9.140625" style="2"/>
    <col min="14582" max="14582" width="93.140625" style="2" customWidth="1"/>
    <col min="14583" max="14583" width="17.85546875" style="2" customWidth="1"/>
    <col min="14584" max="14584" width="16.5703125" style="2" customWidth="1"/>
    <col min="14585" max="14585" width="19.7109375" style="2" customWidth="1"/>
    <col min="14586" max="14586" width="16.85546875" style="2" customWidth="1"/>
    <col min="14587" max="14587" width="17.42578125" style="2" customWidth="1"/>
    <col min="14588" max="14588" width="16.28515625" style="2" customWidth="1"/>
    <col min="14589" max="14589" width="20" style="2" customWidth="1"/>
    <col min="14590" max="14590" width="18.5703125" style="2" customWidth="1"/>
    <col min="14591" max="14591" width="20.7109375" style="2" customWidth="1"/>
    <col min="14592" max="14592" width="9.140625" style="2"/>
    <col min="14593" max="14593" width="9.7109375" style="2" bestFit="1" customWidth="1"/>
    <col min="14594" max="14837" width="9.140625" style="2"/>
    <col min="14838" max="14838" width="93.140625" style="2" customWidth="1"/>
    <col min="14839" max="14839" width="17.85546875" style="2" customWidth="1"/>
    <col min="14840" max="14840" width="16.5703125" style="2" customWidth="1"/>
    <col min="14841" max="14841" width="19.7109375" style="2" customWidth="1"/>
    <col min="14842" max="14842" width="16.85546875" style="2" customWidth="1"/>
    <col min="14843" max="14843" width="17.42578125" style="2" customWidth="1"/>
    <col min="14844" max="14844" width="16.28515625" style="2" customWidth="1"/>
    <col min="14845" max="14845" width="20" style="2" customWidth="1"/>
    <col min="14846" max="14846" width="18.5703125" style="2" customWidth="1"/>
    <col min="14847" max="14847" width="20.7109375" style="2" customWidth="1"/>
    <col min="14848" max="14848" width="9.140625" style="2"/>
    <col min="14849" max="14849" width="9.7109375" style="2" bestFit="1" customWidth="1"/>
    <col min="14850" max="15093" width="9.140625" style="2"/>
    <col min="15094" max="15094" width="93.140625" style="2" customWidth="1"/>
    <col min="15095" max="15095" width="17.85546875" style="2" customWidth="1"/>
    <col min="15096" max="15096" width="16.5703125" style="2" customWidth="1"/>
    <col min="15097" max="15097" width="19.7109375" style="2" customWidth="1"/>
    <col min="15098" max="15098" width="16.85546875" style="2" customWidth="1"/>
    <col min="15099" max="15099" width="17.42578125" style="2" customWidth="1"/>
    <col min="15100" max="15100" width="16.28515625" style="2" customWidth="1"/>
    <col min="15101" max="15101" width="20" style="2" customWidth="1"/>
    <col min="15102" max="15102" width="18.5703125" style="2" customWidth="1"/>
    <col min="15103" max="15103" width="20.7109375" style="2" customWidth="1"/>
    <col min="15104" max="15104" width="9.140625" style="2"/>
    <col min="15105" max="15105" width="9.7109375" style="2" bestFit="1" customWidth="1"/>
    <col min="15106" max="15349" width="9.140625" style="2"/>
    <col min="15350" max="15350" width="93.140625" style="2" customWidth="1"/>
    <col min="15351" max="15351" width="17.85546875" style="2" customWidth="1"/>
    <col min="15352" max="15352" width="16.5703125" style="2" customWidth="1"/>
    <col min="15353" max="15353" width="19.7109375" style="2" customWidth="1"/>
    <col min="15354" max="15354" width="16.85546875" style="2" customWidth="1"/>
    <col min="15355" max="15355" width="17.42578125" style="2" customWidth="1"/>
    <col min="15356" max="15356" width="16.28515625" style="2" customWidth="1"/>
    <col min="15357" max="15357" width="20" style="2" customWidth="1"/>
    <col min="15358" max="15358" width="18.5703125" style="2" customWidth="1"/>
    <col min="15359" max="15359" width="20.7109375" style="2" customWidth="1"/>
    <col min="15360" max="15360" width="9.140625" style="2"/>
    <col min="15361" max="15361" width="9.7109375" style="2" bestFit="1" customWidth="1"/>
    <col min="15362" max="15605" width="9.140625" style="2"/>
    <col min="15606" max="15606" width="93.140625" style="2" customWidth="1"/>
    <col min="15607" max="15607" width="17.85546875" style="2" customWidth="1"/>
    <col min="15608" max="15608" width="16.5703125" style="2" customWidth="1"/>
    <col min="15609" max="15609" width="19.7109375" style="2" customWidth="1"/>
    <col min="15610" max="15610" width="16.85546875" style="2" customWidth="1"/>
    <col min="15611" max="15611" width="17.42578125" style="2" customWidth="1"/>
    <col min="15612" max="15612" width="16.28515625" style="2" customWidth="1"/>
    <col min="15613" max="15613" width="20" style="2" customWidth="1"/>
    <col min="15614" max="15614" width="18.5703125" style="2" customWidth="1"/>
    <col min="15615" max="15615" width="20.7109375" style="2" customWidth="1"/>
    <col min="15616" max="15616" width="9.140625" style="2"/>
    <col min="15617" max="15617" width="9.7109375" style="2" bestFit="1" customWidth="1"/>
    <col min="15618" max="15861" width="9.140625" style="2"/>
    <col min="15862" max="15862" width="93.140625" style="2" customWidth="1"/>
    <col min="15863" max="15863" width="17.85546875" style="2" customWidth="1"/>
    <col min="15864" max="15864" width="16.5703125" style="2" customWidth="1"/>
    <col min="15865" max="15865" width="19.7109375" style="2" customWidth="1"/>
    <col min="15866" max="15866" width="16.85546875" style="2" customWidth="1"/>
    <col min="15867" max="15867" width="17.42578125" style="2" customWidth="1"/>
    <col min="15868" max="15868" width="16.28515625" style="2" customWidth="1"/>
    <col min="15869" max="15869" width="20" style="2" customWidth="1"/>
    <col min="15870" max="15870" width="18.5703125" style="2" customWidth="1"/>
    <col min="15871" max="15871" width="20.7109375" style="2" customWidth="1"/>
    <col min="15872" max="15872" width="9.140625" style="2"/>
    <col min="15873" max="15873" width="9.7109375" style="2" bestFit="1" customWidth="1"/>
    <col min="15874" max="16117" width="9.140625" style="2"/>
    <col min="16118" max="16118" width="93.140625" style="2" customWidth="1"/>
    <col min="16119" max="16119" width="17.85546875" style="2" customWidth="1"/>
    <col min="16120" max="16120" width="16.5703125" style="2" customWidth="1"/>
    <col min="16121" max="16121" width="19.7109375" style="2" customWidth="1"/>
    <col min="16122" max="16122" width="16.85546875" style="2" customWidth="1"/>
    <col min="16123" max="16123" width="17.42578125" style="2" customWidth="1"/>
    <col min="16124" max="16124" width="16.28515625" style="2" customWidth="1"/>
    <col min="16125" max="16125" width="20" style="2" customWidth="1"/>
    <col min="16126" max="16126" width="18.5703125" style="2" customWidth="1"/>
    <col min="16127" max="16127" width="20.7109375" style="2" customWidth="1"/>
    <col min="16128" max="16128" width="9.140625" style="2"/>
    <col min="16129" max="16129" width="9.7109375" style="2" bestFit="1" customWidth="1"/>
    <col min="16130" max="16384" width="9.140625" style="2"/>
  </cols>
  <sheetData>
    <row r="1" spans="1:10" x14ac:dyDescent="0.25">
      <c r="F1" s="305" t="s">
        <v>243</v>
      </c>
      <c r="G1" s="305"/>
      <c r="H1" s="305"/>
    </row>
    <row r="2" spans="1:10" x14ac:dyDescent="0.25">
      <c r="F2" s="305" t="s">
        <v>229</v>
      </c>
      <c r="G2" s="305"/>
      <c r="H2" s="305"/>
      <c r="I2" s="124"/>
    </row>
    <row r="3" spans="1:10" x14ac:dyDescent="0.25">
      <c r="F3" s="305" t="s">
        <v>266</v>
      </c>
      <c r="G3" s="305"/>
      <c r="H3" s="305"/>
      <c r="I3" s="124"/>
    </row>
    <row r="4" spans="1:10" s="1" customFormat="1" ht="20.25" x14ac:dyDescent="0.3">
      <c r="A4" s="67"/>
      <c r="B4" s="65"/>
      <c r="C4" s="65"/>
      <c r="D4" s="258"/>
      <c r="E4" s="303" t="s">
        <v>1</v>
      </c>
      <c r="F4" s="303"/>
      <c r="G4" s="65"/>
      <c r="H4" s="199"/>
      <c r="J4" s="282"/>
    </row>
    <row r="5" spans="1:10" s="1" customFormat="1" ht="20.25" x14ac:dyDescent="0.3">
      <c r="A5" s="67"/>
      <c r="B5" s="65"/>
      <c r="C5" s="65"/>
      <c r="D5" s="259"/>
      <c r="E5" s="304" t="s">
        <v>244</v>
      </c>
      <c r="F5" s="304"/>
      <c r="G5" s="66"/>
      <c r="H5" s="209"/>
      <c r="J5" s="282"/>
    </row>
    <row r="6" spans="1:10" s="1" customFormat="1" ht="20.25" x14ac:dyDescent="0.25">
      <c r="A6" s="125"/>
      <c r="B6" s="2"/>
      <c r="C6" s="2"/>
      <c r="D6" s="239"/>
      <c r="E6" s="2"/>
      <c r="F6" s="2"/>
      <c r="G6" s="2"/>
      <c r="H6" s="77"/>
      <c r="J6" s="282"/>
    </row>
    <row r="7" spans="1:10" s="1" customFormat="1" ht="18" customHeight="1" x14ac:dyDescent="0.3">
      <c r="A7" s="67"/>
      <c r="B7" s="65" t="s">
        <v>0</v>
      </c>
      <c r="C7" s="65"/>
      <c r="D7" s="258" t="s">
        <v>0</v>
      </c>
      <c r="E7" s="4"/>
      <c r="F7" s="310" t="s">
        <v>245</v>
      </c>
      <c r="G7" s="310"/>
      <c r="H7" s="209"/>
      <c r="J7" s="282"/>
    </row>
    <row r="8" spans="1:10" s="1" customFormat="1" ht="16.5" customHeight="1" x14ac:dyDescent="0.25">
      <c r="A8" s="126"/>
      <c r="B8" s="2"/>
      <c r="C8" s="2"/>
      <c r="D8" s="239"/>
      <c r="E8" s="2"/>
      <c r="F8" s="2"/>
      <c r="G8" s="2"/>
      <c r="H8" s="71"/>
      <c r="J8" s="282"/>
    </row>
    <row r="9" spans="1:10" s="1" customFormat="1" ht="17.25" customHeight="1" x14ac:dyDescent="0.3">
      <c r="A9" s="67"/>
      <c r="B9" s="65"/>
      <c r="C9" s="65"/>
      <c r="D9" s="258"/>
      <c r="E9" s="66" t="s">
        <v>246</v>
      </c>
      <c r="F9" s="4"/>
      <c r="G9" s="66" t="s">
        <v>267</v>
      </c>
      <c r="H9" s="199"/>
      <c r="J9" s="282"/>
    </row>
    <row r="10" spans="1:10" s="1" customFormat="1" ht="20.25" x14ac:dyDescent="0.3">
      <c r="A10" s="68"/>
      <c r="B10" s="65"/>
      <c r="C10" s="65"/>
      <c r="D10" s="259"/>
      <c r="E10" s="208"/>
      <c r="F10" s="208"/>
      <c r="G10" s="68"/>
      <c r="H10" s="199"/>
      <c r="J10" s="282"/>
    </row>
    <row r="11" spans="1:10" x14ac:dyDescent="0.25">
      <c r="A11" s="125"/>
      <c r="E11" s="309" t="s">
        <v>2</v>
      </c>
      <c r="F11" s="309"/>
      <c r="G11" s="63"/>
      <c r="H11" s="179"/>
    </row>
    <row r="12" spans="1:10" x14ac:dyDescent="0.25">
      <c r="E12" s="309" t="s">
        <v>3</v>
      </c>
      <c r="F12" s="309"/>
      <c r="G12" s="63"/>
      <c r="H12" s="179"/>
    </row>
    <row r="13" spans="1:10" x14ac:dyDescent="0.25">
      <c r="E13" s="309" t="s">
        <v>4</v>
      </c>
      <c r="F13" s="309"/>
      <c r="G13" s="63"/>
      <c r="H13" s="179"/>
    </row>
    <row r="14" spans="1:10" x14ac:dyDescent="0.25">
      <c r="E14" s="309" t="s">
        <v>5</v>
      </c>
      <c r="F14" s="309"/>
      <c r="G14" s="63"/>
      <c r="H14" s="179"/>
    </row>
    <row r="15" spans="1:10" x14ac:dyDescent="0.25">
      <c r="E15" s="308" t="s">
        <v>6</v>
      </c>
      <c r="F15" s="308"/>
      <c r="G15" s="308"/>
      <c r="H15" s="308"/>
    </row>
    <row r="16" spans="1:10" x14ac:dyDescent="0.25">
      <c r="A16" s="17" t="s">
        <v>7</v>
      </c>
      <c r="B16" s="301">
        <v>2022</v>
      </c>
      <c r="C16" s="301"/>
      <c r="D16" s="301"/>
      <c r="E16" s="301"/>
      <c r="F16" s="302"/>
      <c r="G16" s="306" t="s">
        <v>8</v>
      </c>
      <c r="H16" s="307"/>
    </row>
    <row r="17" spans="1:8" ht="53.25" customHeight="1" x14ac:dyDescent="0.25">
      <c r="A17" s="177" t="s">
        <v>48</v>
      </c>
      <c r="B17" s="317" t="s">
        <v>247</v>
      </c>
      <c r="C17" s="317"/>
      <c r="D17" s="317"/>
      <c r="E17" s="317"/>
      <c r="F17" s="58" t="s">
        <v>9</v>
      </c>
      <c r="G17" s="306">
        <v>40390032</v>
      </c>
      <c r="H17" s="307"/>
    </row>
    <row r="18" spans="1:8" x14ac:dyDescent="0.25">
      <c r="A18" s="69" t="s">
        <v>10</v>
      </c>
      <c r="B18" s="318" t="s">
        <v>248</v>
      </c>
      <c r="C18" s="318"/>
      <c r="D18" s="318"/>
      <c r="E18" s="318"/>
      <c r="F18" s="58" t="s">
        <v>11</v>
      </c>
      <c r="G18" s="306">
        <v>150</v>
      </c>
      <c r="H18" s="307"/>
    </row>
    <row r="19" spans="1:8" x14ac:dyDescent="0.25">
      <c r="A19" s="69" t="s">
        <v>12</v>
      </c>
      <c r="B19" s="318" t="s">
        <v>257</v>
      </c>
      <c r="C19" s="318"/>
      <c r="D19" s="318"/>
      <c r="E19" s="318"/>
      <c r="F19" s="58" t="s">
        <v>13</v>
      </c>
      <c r="G19" s="306">
        <v>2110400000</v>
      </c>
      <c r="H19" s="307"/>
    </row>
    <row r="20" spans="1:8" x14ac:dyDescent="0.25">
      <c r="A20" s="69" t="s">
        <v>122</v>
      </c>
      <c r="B20" s="319"/>
      <c r="C20" s="319"/>
      <c r="D20" s="319"/>
      <c r="E20" s="319"/>
      <c r="F20" s="58" t="s">
        <v>14</v>
      </c>
      <c r="G20" s="306"/>
      <c r="H20" s="307"/>
    </row>
    <row r="21" spans="1:8" ht="18.75" customHeight="1" x14ac:dyDescent="0.25">
      <c r="A21" s="69" t="s">
        <v>15</v>
      </c>
      <c r="B21" s="318" t="s">
        <v>249</v>
      </c>
      <c r="C21" s="318"/>
      <c r="D21" s="318"/>
      <c r="E21" s="318"/>
      <c r="F21" s="58" t="s">
        <v>16</v>
      </c>
      <c r="G21" s="306"/>
      <c r="H21" s="307"/>
    </row>
    <row r="22" spans="1:8" x14ac:dyDescent="0.25">
      <c r="A22" s="69" t="s">
        <v>17</v>
      </c>
      <c r="B22" s="318" t="s">
        <v>250</v>
      </c>
      <c r="C22" s="318"/>
      <c r="D22" s="318"/>
      <c r="E22" s="318"/>
      <c r="F22" s="58" t="s">
        <v>18</v>
      </c>
      <c r="G22" s="306" t="s">
        <v>254</v>
      </c>
      <c r="H22" s="307"/>
    </row>
    <row r="23" spans="1:8" ht="18.75" customHeight="1" x14ac:dyDescent="0.25">
      <c r="A23" s="69" t="s">
        <v>19</v>
      </c>
      <c r="B23" s="297" t="s">
        <v>251</v>
      </c>
      <c r="C23" s="298"/>
      <c r="D23" s="299"/>
      <c r="E23" s="297" t="s">
        <v>22</v>
      </c>
      <c r="F23" s="299"/>
      <c r="G23" s="306" t="s">
        <v>239</v>
      </c>
      <c r="H23" s="307"/>
    </row>
    <row r="24" spans="1:8" ht="18.75" customHeight="1" x14ac:dyDescent="0.25">
      <c r="A24" s="69" t="s">
        <v>20</v>
      </c>
      <c r="B24" s="297" t="s">
        <v>252</v>
      </c>
      <c r="C24" s="298"/>
      <c r="D24" s="299"/>
      <c r="E24" s="297" t="s">
        <v>24</v>
      </c>
      <c r="F24" s="299"/>
      <c r="G24" s="306"/>
      <c r="H24" s="307"/>
    </row>
    <row r="25" spans="1:8" ht="21" customHeight="1" x14ac:dyDescent="0.25">
      <c r="A25" s="198" t="s">
        <v>21</v>
      </c>
      <c r="B25" s="300">
        <v>235</v>
      </c>
      <c r="C25" s="301"/>
      <c r="D25" s="301"/>
      <c r="E25" s="301"/>
      <c r="F25" s="301"/>
      <c r="G25" s="301"/>
      <c r="H25" s="302"/>
    </row>
    <row r="26" spans="1:8" ht="18.75" customHeight="1" x14ac:dyDescent="0.25">
      <c r="A26" s="69" t="s">
        <v>23</v>
      </c>
      <c r="B26" s="311" t="s">
        <v>253</v>
      </c>
      <c r="C26" s="312"/>
      <c r="D26" s="312"/>
      <c r="E26" s="312"/>
      <c r="F26" s="312"/>
      <c r="G26" s="312"/>
      <c r="H26" s="313"/>
    </row>
    <row r="27" spans="1:8" x14ac:dyDescent="0.25">
      <c r="A27" s="8" t="s">
        <v>25</v>
      </c>
      <c r="B27" s="314" t="s">
        <v>256</v>
      </c>
      <c r="C27" s="315"/>
      <c r="D27" s="315"/>
      <c r="E27" s="315"/>
      <c r="F27" s="315"/>
      <c r="G27" s="315"/>
      <c r="H27" s="316"/>
    </row>
    <row r="28" spans="1:8" x14ac:dyDescent="0.25">
      <c r="A28" s="8" t="s">
        <v>49</v>
      </c>
      <c r="B28" s="297" t="s">
        <v>255</v>
      </c>
      <c r="C28" s="298"/>
      <c r="D28" s="298"/>
      <c r="E28" s="298"/>
      <c r="F28" s="298"/>
      <c r="G28" s="298"/>
      <c r="H28" s="299"/>
    </row>
    <row r="30" spans="1:8" ht="20.25" x14ac:dyDescent="0.25">
      <c r="A30" s="330" t="s">
        <v>279</v>
      </c>
      <c r="B30" s="330"/>
      <c r="C30" s="330"/>
      <c r="D30" s="330"/>
      <c r="E30" s="330"/>
      <c r="F30" s="330"/>
      <c r="G30" s="330"/>
      <c r="H30" s="330"/>
    </row>
    <row r="31" spans="1:8" x14ac:dyDescent="0.25">
      <c r="A31" s="5"/>
      <c r="B31" s="20"/>
      <c r="C31" s="5"/>
      <c r="D31" s="260"/>
      <c r="E31" s="5"/>
      <c r="F31" s="5"/>
      <c r="G31" s="5"/>
      <c r="H31" s="200"/>
    </row>
    <row r="32" spans="1:8" ht="35.25" customHeight="1" x14ac:dyDescent="0.25">
      <c r="A32" s="308" t="s">
        <v>26</v>
      </c>
      <c r="B32" s="319" t="s">
        <v>27</v>
      </c>
      <c r="C32" s="300" t="s">
        <v>55</v>
      </c>
      <c r="D32" s="302"/>
      <c r="E32" s="300" t="s">
        <v>258</v>
      </c>
      <c r="F32" s="301"/>
      <c r="G32" s="301"/>
      <c r="H32" s="302"/>
    </row>
    <row r="33" spans="1:11" ht="38.25" customHeight="1" x14ac:dyDescent="0.25">
      <c r="A33" s="308"/>
      <c r="B33" s="319"/>
      <c r="C33" s="22" t="s">
        <v>56</v>
      </c>
      <c r="D33" s="261" t="s">
        <v>57</v>
      </c>
      <c r="E33" s="6" t="s">
        <v>58</v>
      </c>
      <c r="F33" s="6" t="s">
        <v>59</v>
      </c>
      <c r="G33" s="6" t="s">
        <v>115</v>
      </c>
      <c r="H33" s="180" t="s">
        <v>60</v>
      </c>
    </row>
    <row r="34" spans="1:11" ht="18" customHeight="1" x14ac:dyDescent="0.25">
      <c r="A34" s="16">
        <v>1</v>
      </c>
      <c r="B34" s="15">
        <v>2</v>
      </c>
      <c r="C34" s="15">
        <v>6</v>
      </c>
      <c r="D34" s="251">
        <v>7</v>
      </c>
      <c r="E34" s="15">
        <v>8</v>
      </c>
      <c r="F34" s="15">
        <v>9</v>
      </c>
      <c r="G34" s="28">
        <v>10</v>
      </c>
      <c r="H34" s="178">
        <v>11</v>
      </c>
    </row>
    <row r="35" spans="1:11" ht="18" customHeight="1" x14ac:dyDescent="0.25">
      <c r="A35" s="44" t="s">
        <v>46</v>
      </c>
      <c r="B35" s="45"/>
      <c r="C35" s="45"/>
      <c r="D35" s="288"/>
      <c r="E35" s="288"/>
      <c r="F35" s="288"/>
      <c r="G35" s="45"/>
      <c r="H35" s="281"/>
    </row>
    <row r="36" spans="1:11" s="7" customFormat="1" ht="20.100000000000001" customHeight="1" x14ac:dyDescent="0.25">
      <c r="A36" s="57" t="s">
        <v>116</v>
      </c>
      <c r="B36" s="56">
        <v>100</v>
      </c>
      <c r="C36" s="185">
        <v>50433.2</v>
      </c>
      <c r="D36" s="185">
        <v>72486.100000000006</v>
      </c>
      <c r="E36" s="185">
        <v>23103.7</v>
      </c>
      <c r="F36" s="185">
        <v>23661.8</v>
      </c>
      <c r="G36" s="219">
        <v>558.09999999999854</v>
      </c>
      <c r="H36" s="185">
        <v>102.41563039686284</v>
      </c>
      <c r="J36" s="283"/>
    </row>
    <row r="37" spans="1:11" ht="20.25" x14ac:dyDescent="0.25">
      <c r="A37" s="14" t="s">
        <v>84</v>
      </c>
      <c r="B37" s="30">
        <v>101</v>
      </c>
      <c r="C37" s="186">
        <v>48931.6</v>
      </c>
      <c r="D37" s="255">
        <v>70203.7</v>
      </c>
      <c r="E37" s="186">
        <v>22560.3</v>
      </c>
      <c r="F37" s="186">
        <v>23004.2</v>
      </c>
      <c r="G37" s="220">
        <v>443.90000000000146</v>
      </c>
      <c r="H37" s="201">
        <v>101.96761567886952</v>
      </c>
    </row>
    <row r="38" spans="1:11" ht="37.5" x14ac:dyDescent="0.25">
      <c r="A38" s="14" t="s">
        <v>28</v>
      </c>
      <c r="B38" s="30">
        <v>102</v>
      </c>
      <c r="C38" s="186">
        <v>1406.4</v>
      </c>
      <c r="D38" s="262">
        <v>1788.2</v>
      </c>
      <c r="E38" s="186">
        <v>518.4</v>
      </c>
      <c r="F38" s="186">
        <v>384.8</v>
      </c>
      <c r="G38" s="220">
        <v>-133.59999999999997</v>
      </c>
      <c r="H38" s="201">
        <v>74.228395061728406</v>
      </c>
      <c r="J38" s="284"/>
    </row>
    <row r="39" spans="1:11" ht="37.5" x14ac:dyDescent="0.25">
      <c r="A39" s="9" t="s">
        <v>50</v>
      </c>
      <c r="B39" s="19">
        <v>1021</v>
      </c>
      <c r="C39" s="187">
        <v>890.1</v>
      </c>
      <c r="D39" s="194">
        <v>1571.3000000000002</v>
      </c>
      <c r="E39" s="187">
        <v>230.5</v>
      </c>
      <c r="F39" s="187">
        <v>167.9</v>
      </c>
      <c r="G39" s="220">
        <v>-62.599999999999994</v>
      </c>
      <c r="H39" s="201">
        <v>72.841648590021691</v>
      </c>
      <c r="J39" s="285"/>
    </row>
    <row r="40" spans="1:11" s="7" customFormat="1" ht="37.5" x14ac:dyDescent="0.25">
      <c r="A40" s="9" t="s">
        <v>51</v>
      </c>
      <c r="B40" s="19">
        <v>1022</v>
      </c>
      <c r="C40" s="187">
        <v>292.89999999999998</v>
      </c>
      <c r="D40" s="194">
        <v>216.9</v>
      </c>
      <c r="E40" s="187">
        <v>287.89999999999998</v>
      </c>
      <c r="F40" s="187">
        <v>216.9</v>
      </c>
      <c r="G40" s="187">
        <v>0</v>
      </c>
      <c r="H40" s="187">
        <v>0</v>
      </c>
      <c r="J40" s="285"/>
    </row>
    <row r="41" spans="1:11" s="7" customFormat="1" ht="20.25" x14ac:dyDescent="0.25">
      <c r="A41" s="9" t="s">
        <v>216</v>
      </c>
      <c r="B41" s="19">
        <v>1023</v>
      </c>
      <c r="C41" s="187">
        <v>223.4</v>
      </c>
      <c r="D41" s="194">
        <v>0</v>
      </c>
      <c r="E41" s="187">
        <v>0</v>
      </c>
      <c r="F41" s="187">
        <v>0</v>
      </c>
      <c r="G41" s="217">
        <v>0</v>
      </c>
      <c r="H41" s="201">
        <v>0</v>
      </c>
      <c r="J41" s="285"/>
    </row>
    <row r="42" spans="1:11" s="7" customFormat="1" ht="20.25" x14ac:dyDescent="0.25">
      <c r="A42" s="14" t="s">
        <v>111</v>
      </c>
      <c r="B42" s="30">
        <v>103</v>
      </c>
      <c r="C42" s="186">
        <v>95.2</v>
      </c>
      <c r="D42" s="255">
        <v>494.2</v>
      </c>
      <c r="E42" s="186">
        <v>25</v>
      </c>
      <c r="F42" s="186">
        <v>272.8</v>
      </c>
      <c r="G42" s="186">
        <v>247.8</v>
      </c>
      <c r="H42" s="201">
        <v>1091.2</v>
      </c>
      <c r="J42" s="291"/>
    </row>
    <row r="43" spans="1:11" ht="20.100000000000001" customHeight="1" x14ac:dyDescent="0.25">
      <c r="A43" s="26" t="s">
        <v>85</v>
      </c>
      <c r="B43" s="32">
        <v>110</v>
      </c>
      <c r="C43" s="181">
        <v>39426.199999999997</v>
      </c>
      <c r="D43" s="185">
        <v>52016.1</v>
      </c>
      <c r="E43" s="185">
        <v>19723.2</v>
      </c>
      <c r="F43" s="185">
        <v>16409</v>
      </c>
      <c r="G43" s="219">
        <v>-3314.2000000000007</v>
      </c>
      <c r="H43" s="185">
        <v>83.196438711770909</v>
      </c>
      <c r="I43" s="280"/>
      <c r="J43" s="284"/>
      <c r="K43" s="289"/>
    </row>
    <row r="44" spans="1:11" ht="20.100000000000001" customHeight="1" x14ac:dyDescent="0.25">
      <c r="A44" s="253" t="s">
        <v>69</v>
      </c>
      <c r="B44" s="254">
        <v>111</v>
      </c>
      <c r="C44" s="255">
        <v>28935.8</v>
      </c>
      <c r="D44" s="255">
        <v>39384.5</v>
      </c>
      <c r="E44" s="255">
        <v>14263.1</v>
      </c>
      <c r="F44" s="255">
        <v>12649.8</v>
      </c>
      <c r="G44" s="256">
        <v>-1613.3000000000011</v>
      </c>
      <c r="H44" s="255">
        <v>88.688994678576179</v>
      </c>
    </row>
    <row r="45" spans="1:11" ht="20.100000000000001" customHeight="1" x14ac:dyDescent="0.25">
      <c r="A45" s="14" t="s">
        <v>30</v>
      </c>
      <c r="B45" s="31">
        <v>112</v>
      </c>
      <c r="C45" s="186">
        <v>6166.3</v>
      </c>
      <c r="D45" s="255">
        <v>8368</v>
      </c>
      <c r="E45" s="186">
        <v>3009.5</v>
      </c>
      <c r="F45" s="186">
        <v>2691.3</v>
      </c>
      <c r="G45" s="249">
        <v>-318.19999999999982</v>
      </c>
      <c r="H45" s="201">
        <v>89.426815085562396</v>
      </c>
    </row>
    <row r="46" spans="1:11" ht="20.25" customHeight="1" x14ac:dyDescent="0.25">
      <c r="A46" s="14" t="s">
        <v>70</v>
      </c>
      <c r="B46" s="31">
        <v>113</v>
      </c>
      <c r="C46" s="248">
        <v>2621.1999999999998</v>
      </c>
      <c r="D46" s="190">
        <v>2646.7999999999997</v>
      </c>
      <c r="E46" s="190">
        <v>1406.7</v>
      </c>
      <c r="F46" s="190">
        <v>667.19999999999993</v>
      </c>
      <c r="G46" s="250">
        <v>-739.50000000000011</v>
      </c>
      <c r="H46" s="190">
        <v>47.430155683514599</v>
      </c>
      <c r="I46" s="279"/>
      <c r="J46" s="290"/>
    </row>
    <row r="47" spans="1:11" ht="19.5" customHeight="1" x14ac:dyDescent="0.25">
      <c r="A47" s="27" t="s">
        <v>61</v>
      </c>
      <c r="B47" s="42">
        <v>1131</v>
      </c>
      <c r="C47" s="187">
        <v>80.3</v>
      </c>
      <c r="D47" s="194">
        <v>29</v>
      </c>
      <c r="E47" s="187">
        <v>0</v>
      </c>
      <c r="F47" s="187">
        <v>6</v>
      </c>
      <c r="G47" s="217">
        <v>6</v>
      </c>
      <c r="H47" s="201"/>
      <c r="J47" s="285"/>
    </row>
    <row r="48" spans="1:11" ht="22.5" customHeight="1" x14ac:dyDescent="0.25">
      <c r="A48" s="58" t="s">
        <v>86</v>
      </c>
      <c r="B48" s="42">
        <v>1132</v>
      </c>
      <c r="C48" s="187">
        <v>524.5</v>
      </c>
      <c r="D48" s="194">
        <v>170.89999999999998</v>
      </c>
      <c r="E48" s="187">
        <v>197.9</v>
      </c>
      <c r="F48" s="187">
        <v>53.2</v>
      </c>
      <c r="G48" s="217">
        <v>-144.69999999999999</v>
      </c>
      <c r="H48" s="201">
        <v>26.882263769580593</v>
      </c>
      <c r="J48" s="285"/>
    </row>
    <row r="49" spans="1:10" ht="21.75" customHeight="1" x14ac:dyDescent="0.25">
      <c r="A49" s="27" t="s">
        <v>87</v>
      </c>
      <c r="B49" s="42">
        <v>1133</v>
      </c>
      <c r="C49" s="188">
        <v>67.900000000000006</v>
      </c>
      <c r="D49" s="194">
        <v>0</v>
      </c>
      <c r="E49" s="187">
        <v>385.8</v>
      </c>
      <c r="F49" s="188">
        <v>0</v>
      </c>
      <c r="G49" s="217">
        <v>-385.8</v>
      </c>
      <c r="H49" s="201"/>
      <c r="J49" s="285"/>
    </row>
    <row r="50" spans="1:10" ht="21" customHeight="1" x14ac:dyDescent="0.25">
      <c r="A50" s="8" t="s">
        <v>197</v>
      </c>
      <c r="B50" s="42">
        <v>1134</v>
      </c>
      <c r="C50" s="187">
        <v>25.8</v>
      </c>
      <c r="D50" s="194">
        <v>22</v>
      </c>
      <c r="E50" s="188">
        <v>0</v>
      </c>
      <c r="F50" s="187">
        <v>0</v>
      </c>
      <c r="G50" s="217">
        <v>0</v>
      </c>
      <c r="H50" s="201"/>
      <c r="J50" s="285"/>
    </row>
    <row r="51" spans="1:10" ht="21" customHeight="1" x14ac:dyDescent="0.25">
      <c r="A51" s="8" t="s">
        <v>198</v>
      </c>
      <c r="B51" s="42">
        <v>1135</v>
      </c>
      <c r="C51" s="187">
        <v>10.3</v>
      </c>
      <c r="D51" s="194">
        <v>178.4</v>
      </c>
      <c r="E51" s="187">
        <v>233.2</v>
      </c>
      <c r="F51" s="187">
        <v>88.2</v>
      </c>
      <c r="G51" s="217">
        <v>-145</v>
      </c>
      <c r="H51" s="201">
        <v>37.82161234991424</v>
      </c>
      <c r="J51" s="285"/>
    </row>
    <row r="52" spans="1:10" ht="22.5" customHeight="1" x14ac:dyDescent="0.25">
      <c r="A52" s="8" t="s">
        <v>88</v>
      </c>
      <c r="B52" s="42">
        <v>1136</v>
      </c>
      <c r="C52" s="187">
        <v>177.8</v>
      </c>
      <c r="D52" s="194">
        <v>228.10000000000002</v>
      </c>
      <c r="E52" s="187">
        <v>0</v>
      </c>
      <c r="F52" s="187">
        <v>83.3</v>
      </c>
      <c r="G52" s="217">
        <v>83.3</v>
      </c>
      <c r="H52" s="201"/>
      <c r="J52" s="285"/>
    </row>
    <row r="53" spans="1:10" ht="21.75" customHeight="1" x14ac:dyDescent="0.25">
      <c r="A53" s="46" t="s">
        <v>89</v>
      </c>
      <c r="B53" s="42">
        <v>1137</v>
      </c>
      <c r="C53" s="187">
        <v>311.2</v>
      </c>
      <c r="D53" s="194">
        <v>403.70000000000005</v>
      </c>
      <c r="E53" s="187">
        <v>344.1</v>
      </c>
      <c r="F53" s="187">
        <v>236.3</v>
      </c>
      <c r="G53" s="217">
        <v>-107.80000000000001</v>
      </c>
      <c r="H53" s="201">
        <v>68.671897704155768</v>
      </c>
      <c r="J53" s="285"/>
    </row>
    <row r="54" spans="1:10" ht="22.5" customHeight="1" x14ac:dyDescent="0.25">
      <c r="A54" s="26" t="s">
        <v>62</v>
      </c>
      <c r="B54" s="42">
        <v>1138</v>
      </c>
      <c r="C54" s="193">
        <v>533.29999999999995</v>
      </c>
      <c r="D54" s="193">
        <v>62</v>
      </c>
      <c r="E54" s="276">
        <v>15.2</v>
      </c>
      <c r="F54" s="274">
        <v>42.9</v>
      </c>
      <c r="G54" s="277">
        <v>27.7</v>
      </c>
      <c r="H54" s="274">
        <v>282.23684210526312</v>
      </c>
      <c r="I54" s="275"/>
    </row>
    <row r="55" spans="1:10" ht="22.5" customHeight="1" x14ac:dyDescent="0.25">
      <c r="A55" s="14" t="s">
        <v>47</v>
      </c>
      <c r="B55" s="42">
        <v>1139</v>
      </c>
      <c r="C55" s="225">
        <v>890.1</v>
      </c>
      <c r="D55" s="193">
        <v>1552.7</v>
      </c>
      <c r="E55" s="274">
        <v>230.50000000000003</v>
      </c>
      <c r="F55" s="278">
        <v>157.29999999999998</v>
      </c>
      <c r="G55" s="277">
        <v>-73.200000000000045</v>
      </c>
      <c r="H55" s="274">
        <v>68.242950108459851</v>
      </c>
      <c r="I55" s="275"/>
    </row>
    <row r="56" spans="1:10" ht="21" customHeight="1" x14ac:dyDescent="0.25">
      <c r="A56" s="9" t="s">
        <v>53</v>
      </c>
      <c r="B56" s="42">
        <v>11391</v>
      </c>
      <c r="C56" s="187">
        <v>631.70000000000005</v>
      </c>
      <c r="D56" s="194">
        <v>1043.3</v>
      </c>
      <c r="E56" s="222">
        <v>155.30000000000001</v>
      </c>
      <c r="F56" s="252">
        <v>111.8</v>
      </c>
      <c r="G56" s="217">
        <v>-43.500000000000014</v>
      </c>
      <c r="H56" s="201">
        <v>71.98969735994848</v>
      </c>
    </row>
    <row r="57" spans="1:10" ht="20.25" customHeight="1" x14ac:dyDescent="0.25">
      <c r="A57" s="9" t="s">
        <v>52</v>
      </c>
      <c r="B57" s="42">
        <v>11392</v>
      </c>
      <c r="C57" s="187">
        <v>21.5</v>
      </c>
      <c r="D57" s="194">
        <v>23.799999999999997</v>
      </c>
      <c r="E57" s="222">
        <v>10.3</v>
      </c>
      <c r="F57" s="252">
        <v>10.5</v>
      </c>
      <c r="G57" s="217">
        <v>0.19999999999999929</v>
      </c>
      <c r="H57" s="201">
        <v>101.94174757281553</v>
      </c>
    </row>
    <row r="58" spans="1:10" ht="23.25" customHeight="1" x14ac:dyDescent="0.25">
      <c r="A58" s="9" t="s">
        <v>54</v>
      </c>
      <c r="B58" s="42">
        <v>11393</v>
      </c>
      <c r="C58" s="187">
        <v>204.4</v>
      </c>
      <c r="D58" s="194">
        <v>454.4</v>
      </c>
      <c r="E58" s="222">
        <v>24</v>
      </c>
      <c r="F58" s="252">
        <v>23.3</v>
      </c>
      <c r="G58" s="217">
        <v>-0.69999999999999929</v>
      </c>
      <c r="H58" s="201">
        <v>97.083333333333329</v>
      </c>
    </row>
    <row r="59" spans="1:10" ht="20.25" x14ac:dyDescent="0.25">
      <c r="A59" s="9" t="s">
        <v>63</v>
      </c>
      <c r="B59" s="42">
        <v>11394</v>
      </c>
      <c r="C59" s="187">
        <v>0</v>
      </c>
      <c r="D59" s="194">
        <v>0</v>
      </c>
      <c r="E59" s="222">
        <v>27.4</v>
      </c>
      <c r="F59" s="252">
        <v>0</v>
      </c>
      <c r="G59" s="217">
        <v>-27.4</v>
      </c>
      <c r="H59" s="201">
        <v>0</v>
      </c>
    </row>
    <row r="60" spans="1:10" ht="21" customHeight="1" x14ac:dyDescent="0.25">
      <c r="A60" s="9" t="s">
        <v>64</v>
      </c>
      <c r="B60" s="42">
        <v>11395</v>
      </c>
      <c r="C60" s="187">
        <v>32.5</v>
      </c>
      <c r="D60" s="194">
        <v>31.2</v>
      </c>
      <c r="E60" s="222">
        <v>13.5</v>
      </c>
      <c r="F60" s="252">
        <v>11.7</v>
      </c>
      <c r="G60" s="217">
        <v>-1.8000000000000007</v>
      </c>
      <c r="H60" s="201">
        <v>86.666666666666657</v>
      </c>
    </row>
    <row r="61" spans="1:10" ht="21.75" customHeight="1" x14ac:dyDescent="0.3">
      <c r="A61" s="33" t="s">
        <v>90</v>
      </c>
      <c r="B61" s="31">
        <v>114</v>
      </c>
      <c r="C61" s="225">
        <v>1229.0999999999999</v>
      </c>
      <c r="D61" s="193">
        <v>861.9</v>
      </c>
      <c r="E61" s="193">
        <v>726.90000000000009</v>
      </c>
      <c r="F61" s="193">
        <v>247</v>
      </c>
      <c r="G61" s="218">
        <v>-479.90000000000009</v>
      </c>
      <c r="H61" s="274">
        <v>33.979914706286969</v>
      </c>
      <c r="I61" s="275"/>
      <c r="J61" s="284"/>
    </row>
    <row r="62" spans="1:10" ht="23.25" customHeight="1" x14ac:dyDescent="0.25">
      <c r="A62" s="47" t="s">
        <v>91</v>
      </c>
      <c r="B62" s="42">
        <v>1141</v>
      </c>
      <c r="C62" s="187">
        <v>2.4</v>
      </c>
      <c r="D62" s="194">
        <v>0.2</v>
      </c>
      <c r="E62" s="187">
        <v>15</v>
      </c>
      <c r="F62" s="187">
        <v>0</v>
      </c>
      <c r="G62" s="217">
        <v>-15</v>
      </c>
      <c r="H62" s="201">
        <v>0</v>
      </c>
      <c r="J62" s="285"/>
    </row>
    <row r="63" spans="1:10" ht="37.5" x14ac:dyDescent="0.25">
      <c r="A63" s="47" t="s">
        <v>92</v>
      </c>
      <c r="B63" s="42">
        <v>1142</v>
      </c>
      <c r="C63" s="187">
        <v>73.2</v>
      </c>
      <c r="D63" s="263">
        <v>3</v>
      </c>
      <c r="E63" s="187">
        <v>0</v>
      </c>
      <c r="F63" s="187">
        <v>0</v>
      </c>
      <c r="G63" s="217">
        <v>0</v>
      </c>
      <c r="H63" s="201">
        <v>0</v>
      </c>
      <c r="J63" s="286"/>
    </row>
    <row r="64" spans="1:10" ht="22.5" customHeight="1" x14ac:dyDescent="0.25">
      <c r="A64" s="47" t="s">
        <v>65</v>
      </c>
      <c r="B64" s="42">
        <v>1143</v>
      </c>
      <c r="C64" s="187">
        <v>644.29999999999995</v>
      </c>
      <c r="D64" s="263">
        <v>276.70000000000005</v>
      </c>
      <c r="E64" s="187">
        <v>208.3</v>
      </c>
      <c r="F64" s="187">
        <v>74.400000000000006</v>
      </c>
      <c r="G64" s="217">
        <v>-133.9</v>
      </c>
      <c r="H64" s="201">
        <v>35.717714834373496</v>
      </c>
      <c r="J64" s="286"/>
    </row>
    <row r="65" spans="1:10" ht="21.75" customHeight="1" x14ac:dyDescent="0.25">
      <c r="A65" s="48" t="s">
        <v>93</v>
      </c>
      <c r="B65" s="42">
        <v>1144</v>
      </c>
      <c r="C65" s="187">
        <v>165.1</v>
      </c>
      <c r="D65" s="263">
        <v>100.39999999999999</v>
      </c>
      <c r="E65" s="187">
        <v>85</v>
      </c>
      <c r="F65" s="187">
        <v>30.2</v>
      </c>
      <c r="G65" s="217">
        <v>-54.8</v>
      </c>
      <c r="H65" s="201">
        <v>35.529411764705884</v>
      </c>
      <c r="J65" s="286"/>
    </row>
    <row r="66" spans="1:10" ht="21" customHeight="1" x14ac:dyDescent="0.25">
      <c r="A66" s="34" t="s">
        <v>202</v>
      </c>
      <c r="B66" s="42">
        <v>1145</v>
      </c>
      <c r="C66" s="187">
        <v>52.5</v>
      </c>
      <c r="D66" s="263">
        <v>40.900000000000006</v>
      </c>
      <c r="E66" s="187">
        <v>26.5</v>
      </c>
      <c r="F66" s="187">
        <v>13.8</v>
      </c>
      <c r="G66" s="217">
        <v>-12.7</v>
      </c>
      <c r="H66" s="201">
        <v>52.075471698113205</v>
      </c>
      <c r="J66" s="286"/>
    </row>
    <row r="67" spans="1:10" ht="21.75" customHeight="1" x14ac:dyDescent="0.25">
      <c r="A67" s="34" t="s">
        <v>201</v>
      </c>
      <c r="B67" s="42">
        <v>1146</v>
      </c>
      <c r="C67" s="187">
        <v>27.6</v>
      </c>
      <c r="D67" s="263">
        <v>36</v>
      </c>
      <c r="E67" s="187">
        <v>14.4</v>
      </c>
      <c r="F67" s="187">
        <v>13.5</v>
      </c>
      <c r="G67" s="217">
        <v>-0.90000000000000036</v>
      </c>
      <c r="H67" s="201">
        <v>93.75</v>
      </c>
      <c r="J67" s="286"/>
    </row>
    <row r="68" spans="1:10" ht="21.75" customHeight="1" x14ac:dyDescent="0.25">
      <c r="A68" s="34" t="s">
        <v>94</v>
      </c>
      <c r="B68" s="42">
        <v>1147</v>
      </c>
      <c r="C68" s="187">
        <v>10.8</v>
      </c>
      <c r="D68" s="263">
        <v>15.200000000000001</v>
      </c>
      <c r="E68" s="187">
        <v>5.5</v>
      </c>
      <c r="F68" s="187">
        <v>5.0999999999999996</v>
      </c>
      <c r="G68" s="217">
        <v>-0.40000000000000036</v>
      </c>
      <c r="H68" s="201">
        <v>92.72727272727272</v>
      </c>
      <c r="J68" s="286"/>
    </row>
    <row r="69" spans="1:10" ht="21" customHeight="1" x14ac:dyDescent="0.25">
      <c r="A69" s="48" t="s">
        <v>66</v>
      </c>
      <c r="B69" s="42">
        <v>1148</v>
      </c>
      <c r="C69" s="187">
        <v>2.9</v>
      </c>
      <c r="D69" s="263">
        <v>9.9</v>
      </c>
      <c r="E69" s="187">
        <v>12</v>
      </c>
      <c r="F69" s="187">
        <v>9.9</v>
      </c>
      <c r="G69" s="217">
        <v>-2.0999999999999996</v>
      </c>
      <c r="H69" s="201">
        <v>82.5</v>
      </c>
      <c r="J69" s="286"/>
    </row>
    <row r="70" spans="1:10" ht="23.25" customHeight="1" x14ac:dyDescent="0.25">
      <c r="A70" s="192" t="s">
        <v>67</v>
      </c>
      <c r="B70" s="42">
        <v>1149</v>
      </c>
      <c r="C70" s="187">
        <v>138</v>
      </c>
      <c r="D70" s="194">
        <v>224.6</v>
      </c>
      <c r="E70" s="187">
        <v>150</v>
      </c>
      <c r="F70" s="187">
        <v>8.6</v>
      </c>
      <c r="G70" s="217">
        <v>-141.4</v>
      </c>
      <c r="H70" s="201">
        <v>5.7333333333333334</v>
      </c>
      <c r="J70" s="285"/>
    </row>
    <row r="71" spans="1:10" ht="22.5" customHeight="1" x14ac:dyDescent="0.25">
      <c r="A71" s="8" t="s">
        <v>71</v>
      </c>
      <c r="B71" s="42">
        <v>11410</v>
      </c>
      <c r="C71" s="187">
        <v>112.3</v>
      </c>
      <c r="D71" s="194">
        <v>155</v>
      </c>
      <c r="E71" s="187">
        <v>210.2</v>
      </c>
      <c r="F71" s="187">
        <v>91.5</v>
      </c>
      <c r="G71" s="217">
        <v>-118.69999999999999</v>
      </c>
      <c r="H71" s="201">
        <v>43.529971455756424</v>
      </c>
      <c r="J71" s="285"/>
    </row>
    <row r="72" spans="1:10" ht="22.5" customHeight="1" x14ac:dyDescent="0.25">
      <c r="A72" s="26" t="s">
        <v>72</v>
      </c>
      <c r="B72" s="31">
        <v>115</v>
      </c>
      <c r="C72" s="190">
        <v>473.8</v>
      </c>
      <c r="D72" s="190">
        <v>754.90000000000009</v>
      </c>
      <c r="E72" s="190">
        <v>317</v>
      </c>
      <c r="F72" s="226">
        <v>153.69999999999999</v>
      </c>
      <c r="G72" s="250">
        <v>-163.30000000000001</v>
      </c>
      <c r="H72" s="190">
        <v>48.485804416403781</v>
      </c>
    </row>
    <row r="73" spans="1:10" ht="23.25" customHeight="1" x14ac:dyDescent="0.25">
      <c r="A73" s="26" t="s">
        <v>100</v>
      </c>
      <c r="B73" s="31">
        <v>120</v>
      </c>
      <c r="C73" s="191">
        <v>4109.1000000000004</v>
      </c>
      <c r="D73" s="185">
        <v>4419</v>
      </c>
      <c r="E73" s="185">
        <v>1720.9</v>
      </c>
      <c r="F73" s="185">
        <v>1442.3</v>
      </c>
      <c r="G73" s="219">
        <v>-278.60000000000008</v>
      </c>
      <c r="H73" s="185">
        <v>83.810796676157821</v>
      </c>
      <c r="J73" s="284"/>
    </row>
    <row r="74" spans="1:10" ht="21" customHeight="1" x14ac:dyDescent="0.25">
      <c r="A74" s="9" t="s">
        <v>95</v>
      </c>
      <c r="B74" s="42">
        <v>121</v>
      </c>
      <c r="C74" s="187">
        <v>3302.8</v>
      </c>
      <c r="D74" s="194">
        <v>3514.4000000000005</v>
      </c>
      <c r="E74" s="187">
        <v>1282.5</v>
      </c>
      <c r="F74" s="187">
        <v>1170.3</v>
      </c>
      <c r="G74" s="217">
        <v>-112.20000000000005</v>
      </c>
      <c r="H74" s="201">
        <v>91.251461988304101</v>
      </c>
      <c r="J74" s="285"/>
    </row>
    <row r="75" spans="1:10" ht="20.25" customHeight="1" x14ac:dyDescent="0.25">
      <c r="A75" s="9" t="s">
        <v>73</v>
      </c>
      <c r="B75" s="42">
        <v>122</v>
      </c>
      <c r="C75" s="187">
        <v>665.9</v>
      </c>
      <c r="D75" s="194">
        <v>702.5</v>
      </c>
      <c r="E75" s="187">
        <v>282.2</v>
      </c>
      <c r="F75" s="187">
        <v>233.6</v>
      </c>
      <c r="G75" s="217">
        <v>-48.599999999999994</v>
      </c>
      <c r="H75" s="201">
        <v>82.778171509567684</v>
      </c>
      <c r="J75" s="285"/>
    </row>
    <row r="76" spans="1:10" ht="21" customHeight="1" x14ac:dyDescent="0.25">
      <c r="A76" s="9" t="s">
        <v>96</v>
      </c>
      <c r="B76" s="42">
        <v>123</v>
      </c>
      <c r="C76" s="187">
        <v>10</v>
      </c>
      <c r="D76" s="194">
        <v>35.700000000000003</v>
      </c>
      <c r="E76" s="187">
        <v>0</v>
      </c>
      <c r="F76" s="187">
        <v>19.5</v>
      </c>
      <c r="G76" s="217">
        <v>19.5</v>
      </c>
      <c r="H76" s="201"/>
      <c r="J76" s="285"/>
    </row>
    <row r="77" spans="1:10" ht="22.5" customHeight="1" x14ac:dyDescent="0.25">
      <c r="A77" s="35" t="s">
        <v>74</v>
      </c>
      <c r="B77" s="42">
        <v>124</v>
      </c>
      <c r="C77" s="187">
        <v>102.6</v>
      </c>
      <c r="D77" s="194">
        <v>89.899999999999991</v>
      </c>
      <c r="E77" s="187">
        <v>50</v>
      </c>
      <c r="F77" s="187">
        <v>1.3</v>
      </c>
      <c r="G77" s="217">
        <v>-48.7</v>
      </c>
      <c r="H77" s="201">
        <v>2.6</v>
      </c>
      <c r="J77" s="285"/>
    </row>
    <row r="78" spans="1:10" ht="21.75" customHeight="1" x14ac:dyDescent="0.25">
      <c r="A78" s="35" t="s">
        <v>97</v>
      </c>
      <c r="B78" s="42">
        <v>125</v>
      </c>
      <c r="C78" s="187">
        <v>3.6</v>
      </c>
      <c r="D78" s="194">
        <v>6.9</v>
      </c>
      <c r="E78" s="187">
        <v>8.6999999999999993</v>
      </c>
      <c r="F78" s="187">
        <v>1.4</v>
      </c>
      <c r="G78" s="217">
        <v>-7.2999999999999989</v>
      </c>
      <c r="H78" s="201">
        <v>16.091954022988507</v>
      </c>
      <c r="J78" s="285"/>
    </row>
    <row r="79" spans="1:10" ht="20.25" customHeight="1" x14ac:dyDescent="0.25">
      <c r="A79" s="35" t="s">
        <v>75</v>
      </c>
      <c r="B79" s="42">
        <v>126</v>
      </c>
      <c r="C79" s="187">
        <v>0</v>
      </c>
      <c r="D79" s="194">
        <v>0</v>
      </c>
      <c r="E79" s="187">
        <v>0</v>
      </c>
      <c r="F79" s="187">
        <v>0</v>
      </c>
      <c r="G79" s="217">
        <v>0</v>
      </c>
      <c r="H79" s="201"/>
      <c r="J79" s="285"/>
    </row>
    <row r="80" spans="1:10" ht="22.5" customHeight="1" x14ac:dyDescent="0.25">
      <c r="A80" s="9" t="s">
        <v>98</v>
      </c>
      <c r="B80" s="42">
        <v>127</v>
      </c>
      <c r="C80" s="187">
        <v>2.2000000000000002</v>
      </c>
      <c r="D80" s="194">
        <v>0.4</v>
      </c>
      <c r="E80" s="187">
        <v>12.5</v>
      </c>
      <c r="F80" s="187">
        <v>0</v>
      </c>
      <c r="G80" s="217">
        <v>-12.5</v>
      </c>
      <c r="H80" s="201">
        <v>0</v>
      </c>
      <c r="J80" s="285"/>
    </row>
    <row r="81" spans="1:10" ht="33" customHeight="1" x14ac:dyDescent="0.25">
      <c r="A81" s="9" t="s">
        <v>99</v>
      </c>
      <c r="B81" s="42">
        <v>128</v>
      </c>
      <c r="C81" s="187">
        <v>6</v>
      </c>
      <c r="D81" s="194">
        <v>8.9</v>
      </c>
      <c r="E81" s="187">
        <v>5</v>
      </c>
      <c r="F81" s="187">
        <v>8.9</v>
      </c>
      <c r="G81" s="217">
        <v>3.9000000000000004</v>
      </c>
      <c r="H81" s="201">
        <v>178</v>
      </c>
      <c r="J81" s="285"/>
    </row>
    <row r="82" spans="1:10" ht="21.75" customHeight="1" x14ac:dyDescent="0.25">
      <c r="A82" s="9" t="s">
        <v>76</v>
      </c>
      <c r="B82" s="42">
        <v>129</v>
      </c>
      <c r="C82" s="187">
        <v>9</v>
      </c>
      <c r="D82" s="263">
        <v>9</v>
      </c>
      <c r="E82" s="187">
        <v>4</v>
      </c>
      <c r="F82" s="187">
        <v>3</v>
      </c>
      <c r="G82" s="217">
        <v>-1</v>
      </c>
      <c r="H82" s="201">
        <v>75</v>
      </c>
      <c r="J82" s="286"/>
    </row>
    <row r="83" spans="1:10" ht="35.25" customHeight="1" x14ac:dyDescent="0.25">
      <c r="A83" s="9" t="s">
        <v>262</v>
      </c>
      <c r="B83" s="42">
        <v>1210</v>
      </c>
      <c r="C83" s="187">
        <v>0</v>
      </c>
      <c r="D83" s="194">
        <v>0</v>
      </c>
      <c r="E83" s="187">
        <v>15</v>
      </c>
      <c r="F83" s="187">
        <v>0</v>
      </c>
      <c r="G83" s="217">
        <v>-15</v>
      </c>
      <c r="H83" s="201">
        <v>0</v>
      </c>
      <c r="J83" s="285"/>
    </row>
    <row r="84" spans="1:10" ht="25.5" customHeight="1" x14ac:dyDescent="0.25">
      <c r="A84" s="9" t="s">
        <v>103</v>
      </c>
      <c r="B84" s="42">
        <v>1211</v>
      </c>
      <c r="C84" s="187">
        <v>7</v>
      </c>
      <c r="D84" s="194">
        <v>51.3</v>
      </c>
      <c r="E84" s="187">
        <v>61</v>
      </c>
      <c r="F84" s="187">
        <v>4.3</v>
      </c>
      <c r="G84" s="217">
        <v>-56.7</v>
      </c>
      <c r="H84" s="201">
        <v>7.0491803278688518</v>
      </c>
      <c r="J84" s="285"/>
    </row>
    <row r="85" spans="1:10" ht="22.5" customHeight="1" x14ac:dyDescent="0.25">
      <c r="A85" s="49" t="s">
        <v>117</v>
      </c>
      <c r="B85" s="50">
        <v>130</v>
      </c>
      <c r="C85" s="191">
        <v>0</v>
      </c>
      <c r="D85" s="185">
        <v>99.899999999999991</v>
      </c>
      <c r="E85" s="185">
        <v>0</v>
      </c>
      <c r="F85" s="185">
        <v>0</v>
      </c>
      <c r="G85" s="219">
        <v>0</v>
      </c>
      <c r="H85" s="189">
        <v>0</v>
      </c>
    </row>
    <row r="86" spans="1:10" ht="20.100000000000001" customHeight="1" x14ac:dyDescent="0.25">
      <c r="A86" s="51" t="s">
        <v>29</v>
      </c>
      <c r="B86" s="36">
        <v>131</v>
      </c>
      <c r="C86" s="183">
        <v>0</v>
      </c>
      <c r="D86" s="194">
        <v>99.899999999999991</v>
      </c>
      <c r="E86" s="187">
        <v>0</v>
      </c>
      <c r="F86" s="187">
        <v>0</v>
      </c>
      <c r="G86" s="217">
        <v>0</v>
      </c>
      <c r="H86" s="202">
        <v>0</v>
      </c>
    </row>
    <row r="87" spans="1:10" ht="20.100000000000001" customHeight="1" x14ac:dyDescent="0.25">
      <c r="A87" s="14" t="s">
        <v>101</v>
      </c>
      <c r="B87" s="31">
        <v>140</v>
      </c>
      <c r="C87" s="184">
        <v>0</v>
      </c>
      <c r="D87" s="189">
        <v>0</v>
      </c>
      <c r="E87" s="189">
        <v>0</v>
      </c>
      <c r="F87" s="189">
        <v>0</v>
      </c>
      <c r="G87" s="189">
        <v>0</v>
      </c>
      <c r="H87" s="189">
        <v>0</v>
      </c>
    </row>
    <row r="88" spans="1:10" ht="20.100000000000001" customHeight="1" x14ac:dyDescent="0.25">
      <c r="A88" s="8" t="s">
        <v>102</v>
      </c>
      <c r="B88" s="42">
        <v>141</v>
      </c>
      <c r="C88" s="183">
        <v>0</v>
      </c>
      <c r="D88" s="194">
        <v>0</v>
      </c>
      <c r="E88" s="187">
        <v>0</v>
      </c>
      <c r="F88" s="187">
        <v>0</v>
      </c>
      <c r="G88" s="187">
        <v>0</v>
      </c>
      <c r="H88" s="187">
        <v>0</v>
      </c>
    </row>
    <row r="89" spans="1:10" ht="20.100000000000001" customHeight="1" x14ac:dyDescent="0.25">
      <c r="A89" s="14" t="s">
        <v>121</v>
      </c>
      <c r="B89" s="31">
        <v>150</v>
      </c>
      <c r="C89" s="183">
        <v>0</v>
      </c>
      <c r="D89" s="194">
        <v>0</v>
      </c>
      <c r="E89" s="187">
        <v>0</v>
      </c>
      <c r="F89" s="187">
        <v>0</v>
      </c>
      <c r="G89" s="187">
        <v>0</v>
      </c>
      <c r="H89" s="187">
        <v>0</v>
      </c>
    </row>
    <row r="90" spans="1:10" ht="26.25" customHeight="1" x14ac:dyDescent="0.25">
      <c r="A90" s="14" t="s">
        <v>32</v>
      </c>
      <c r="B90" s="31">
        <v>160</v>
      </c>
      <c r="C90" s="191">
        <v>349.4</v>
      </c>
      <c r="D90" s="185">
        <v>4594.8</v>
      </c>
      <c r="E90" s="189">
        <v>0</v>
      </c>
      <c r="F90" s="189">
        <v>0</v>
      </c>
      <c r="G90" s="189">
        <v>0</v>
      </c>
      <c r="H90" s="185">
        <v>100</v>
      </c>
    </row>
    <row r="91" spans="1:10" ht="34.5" customHeight="1" x14ac:dyDescent="0.25">
      <c r="A91" s="14" t="s">
        <v>31</v>
      </c>
      <c r="B91" s="31">
        <v>170</v>
      </c>
      <c r="C91" s="191">
        <v>292.89999999999998</v>
      </c>
      <c r="D91" s="185">
        <v>216.9</v>
      </c>
      <c r="E91" s="185">
        <v>287.89999999999998</v>
      </c>
      <c r="F91" s="185">
        <v>216.9</v>
      </c>
      <c r="G91" s="189">
        <v>0</v>
      </c>
      <c r="H91" s="185">
        <f>F91/E91*100</f>
        <v>75.338659256686356</v>
      </c>
    </row>
    <row r="92" spans="1:10" ht="20.100000000000001" customHeight="1" x14ac:dyDescent="0.25">
      <c r="A92" s="44" t="s">
        <v>104</v>
      </c>
      <c r="B92" s="45"/>
      <c r="C92" s="182"/>
      <c r="D92" s="264"/>
      <c r="E92" s="182"/>
      <c r="F92" s="182"/>
      <c r="G92" s="182"/>
      <c r="H92" s="203"/>
    </row>
    <row r="93" spans="1:10" ht="20.100000000000001" customHeight="1" x14ac:dyDescent="0.25">
      <c r="A93" s="9" t="s">
        <v>118</v>
      </c>
      <c r="B93" s="32">
        <v>200</v>
      </c>
      <c r="C93" s="185">
        <v>0</v>
      </c>
      <c r="D93" s="185">
        <v>0</v>
      </c>
      <c r="E93" s="185">
        <v>0</v>
      </c>
      <c r="F93" s="185">
        <v>0</v>
      </c>
      <c r="G93" s="185">
        <v>0</v>
      </c>
      <c r="H93" s="185">
        <v>0</v>
      </c>
    </row>
    <row r="94" spans="1:10" ht="36" customHeight="1" x14ac:dyDescent="0.3">
      <c r="A94" s="29" t="s">
        <v>68</v>
      </c>
      <c r="B94" s="43">
        <v>201</v>
      </c>
      <c r="C94" s="186"/>
      <c r="D94" s="255"/>
      <c r="E94" s="186"/>
      <c r="F94" s="186"/>
      <c r="G94" s="186"/>
      <c r="H94" s="201"/>
    </row>
    <row r="95" spans="1:10" ht="20.100000000000001" customHeight="1" x14ac:dyDescent="0.3">
      <c r="A95" s="29" t="s">
        <v>77</v>
      </c>
      <c r="B95" s="43">
        <v>202</v>
      </c>
      <c r="C95" s="186"/>
      <c r="D95" s="255"/>
      <c r="E95" s="186"/>
      <c r="F95" s="186"/>
      <c r="G95" s="186"/>
      <c r="H95" s="201"/>
    </row>
    <row r="96" spans="1:10" ht="22.15" customHeight="1" x14ac:dyDescent="0.25">
      <c r="A96" s="14" t="s">
        <v>78</v>
      </c>
      <c r="B96" s="24">
        <v>210</v>
      </c>
      <c r="C96" s="185">
        <v>1654.8</v>
      </c>
      <c r="D96" s="185">
        <v>6903</v>
      </c>
      <c r="E96" s="185">
        <v>2817.2</v>
      </c>
      <c r="F96" s="185">
        <v>2588.4999999999995</v>
      </c>
      <c r="G96" s="219">
        <v>-228.70000000000027</v>
      </c>
      <c r="H96" s="185">
        <v>91.88201050688626</v>
      </c>
      <c r="J96" s="284"/>
    </row>
    <row r="97" spans="1:10" ht="20.100000000000001" customHeight="1" x14ac:dyDescent="0.25">
      <c r="A97" s="9" t="s">
        <v>35</v>
      </c>
      <c r="B97" s="39">
        <v>211</v>
      </c>
      <c r="C97" s="187">
        <v>0</v>
      </c>
      <c r="D97" s="255">
        <v>0</v>
      </c>
      <c r="E97" s="187">
        <v>0</v>
      </c>
      <c r="F97" s="187">
        <v>0</v>
      </c>
      <c r="G97" s="187">
        <v>0</v>
      </c>
      <c r="H97" s="187">
        <v>0</v>
      </c>
    </row>
    <row r="98" spans="1:10" ht="24" customHeight="1" x14ac:dyDescent="0.25">
      <c r="A98" s="9" t="s">
        <v>36</v>
      </c>
      <c r="B98" s="39">
        <v>212</v>
      </c>
      <c r="C98" s="187">
        <v>411.5</v>
      </c>
      <c r="D98" s="255">
        <v>827.09999999999991</v>
      </c>
      <c r="E98" s="187">
        <v>490</v>
      </c>
      <c r="F98" s="187">
        <v>243.2</v>
      </c>
      <c r="G98" s="220">
        <v>-246.8</v>
      </c>
      <c r="H98" s="201">
        <v>49.632653061224488</v>
      </c>
    </row>
    <row r="99" spans="1:10" ht="32.25" customHeight="1" x14ac:dyDescent="0.25">
      <c r="A99" s="9" t="s">
        <v>37</v>
      </c>
      <c r="B99" s="39">
        <v>213</v>
      </c>
      <c r="C99" s="187">
        <v>336.6</v>
      </c>
      <c r="D99" s="255">
        <v>1023.38536</v>
      </c>
      <c r="E99" s="187">
        <v>327.2</v>
      </c>
      <c r="F99" s="187">
        <v>633.9</v>
      </c>
      <c r="G99" s="220">
        <v>306.7</v>
      </c>
      <c r="H99" s="201">
        <v>193.73471882640587</v>
      </c>
    </row>
    <row r="100" spans="1:10" ht="21.75" customHeight="1" x14ac:dyDescent="0.25">
      <c r="A100" s="9" t="s">
        <v>38</v>
      </c>
      <c r="B100" s="39">
        <v>214</v>
      </c>
      <c r="C100" s="187">
        <v>0</v>
      </c>
      <c r="D100" s="255">
        <v>178</v>
      </c>
      <c r="E100" s="187">
        <v>0</v>
      </c>
      <c r="F100" s="187">
        <v>0</v>
      </c>
      <c r="G100" s="271">
        <v>0</v>
      </c>
      <c r="H100" s="202">
        <v>0</v>
      </c>
    </row>
    <row r="101" spans="1:10" ht="37.9" customHeight="1" x14ac:dyDescent="0.25">
      <c r="A101" s="9" t="s">
        <v>39</v>
      </c>
      <c r="B101" s="39">
        <v>215</v>
      </c>
      <c r="C101" s="187">
        <v>819.5</v>
      </c>
      <c r="D101" s="255">
        <v>2393.6</v>
      </c>
      <c r="E101" s="187">
        <v>1500</v>
      </c>
      <c r="F101" s="187">
        <v>1710.3</v>
      </c>
      <c r="G101" s="220">
        <v>210.29999999999995</v>
      </c>
      <c r="H101" s="201">
        <v>114.01999999999998</v>
      </c>
    </row>
    <row r="102" spans="1:10" ht="23.25" customHeight="1" x14ac:dyDescent="0.25">
      <c r="A102" s="9" t="s">
        <v>40</v>
      </c>
      <c r="B102" s="43">
        <v>216</v>
      </c>
      <c r="C102" s="187">
        <v>87.2</v>
      </c>
      <c r="D102" s="255">
        <v>2480.8953000000001</v>
      </c>
      <c r="E102" s="187">
        <v>500</v>
      </c>
      <c r="F102" s="187">
        <v>1.1000000000000001</v>
      </c>
      <c r="G102" s="220">
        <v>-498.9</v>
      </c>
      <c r="H102" s="201">
        <v>0.22</v>
      </c>
    </row>
    <row r="103" spans="1:10" ht="16.5" customHeight="1" x14ac:dyDescent="0.25">
      <c r="A103" s="321" t="s">
        <v>105</v>
      </c>
      <c r="B103" s="322"/>
      <c r="C103" s="322"/>
      <c r="D103" s="322"/>
      <c r="E103" s="322"/>
      <c r="F103" s="322"/>
      <c r="G103" s="322"/>
      <c r="H103" s="323"/>
    </row>
    <row r="104" spans="1:10" ht="36" customHeight="1" x14ac:dyDescent="0.25">
      <c r="A104" s="8" t="s">
        <v>119</v>
      </c>
      <c r="B104" s="31">
        <v>300</v>
      </c>
      <c r="C104" s="189"/>
      <c r="D104" s="185">
        <v>0</v>
      </c>
      <c r="E104" s="185">
        <v>0</v>
      </c>
      <c r="F104" s="185">
        <v>0</v>
      </c>
      <c r="G104" s="185">
        <v>0</v>
      </c>
      <c r="H104" s="185">
        <v>0</v>
      </c>
    </row>
    <row r="105" spans="1:10" ht="18.75" customHeight="1" x14ac:dyDescent="0.25">
      <c r="A105" s="9" t="s">
        <v>41</v>
      </c>
      <c r="B105" s="42">
        <v>301</v>
      </c>
      <c r="C105" s="187"/>
      <c r="D105" s="194"/>
      <c r="E105" s="194"/>
      <c r="F105" s="194"/>
      <c r="G105" s="194"/>
      <c r="H105" s="202"/>
    </row>
    <row r="106" spans="1:10" ht="18.75" customHeight="1" x14ac:dyDescent="0.25">
      <c r="A106" s="9" t="s">
        <v>42</v>
      </c>
      <c r="B106" s="42">
        <v>302</v>
      </c>
      <c r="C106" s="187"/>
      <c r="D106" s="194"/>
      <c r="E106" s="194"/>
      <c r="F106" s="194"/>
      <c r="G106" s="194"/>
      <c r="H106" s="202"/>
    </row>
    <row r="107" spans="1:10" ht="18.75" customHeight="1" x14ac:dyDescent="0.25">
      <c r="A107" s="9" t="s">
        <v>43</v>
      </c>
      <c r="B107" s="42">
        <v>303</v>
      </c>
      <c r="C107" s="187"/>
      <c r="D107" s="194"/>
      <c r="E107" s="194"/>
      <c r="F107" s="194"/>
      <c r="G107" s="194"/>
      <c r="H107" s="202"/>
    </row>
    <row r="108" spans="1:10" ht="24" customHeight="1" x14ac:dyDescent="0.25">
      <c r="A108" s="8" t="s">
        <v>44</v>
      </c>
      <c r="B108" s="31">
        <v>310</v>
      </c>
      <c r="C108" s="189"/>
      <c r="D108" s="185">
        <v>0</v>
      </c>
      <c r="E108" s="185">
        <v>0</v>
      </c>
      <c r="F108" s="185">
        <v>0</v>
      </c>
      <c r="G108" s="185">
        <v>0</v>
      </c>
      <c r="H108" s="185">
        <v>0</v>
      </c>
    </row>
    <row r="109" spans="1:10" ht="17.25" customHeight="1" x14ac:dyDescent="0.25">
      <c r="A109" s="9" t="s">
        <v>41</v>
      </c>
      <c r="B109" s="42">
        <v>311</v>
      </c>
      <c r="C109" s="187"/>
      <c r="D109" s="194"/>
      <c r="E109" s="194"/>
      <c r="F109" s="194"/>
      <c r="G109" s="194"/>
      <c r="H109" s="202"/>
    </row>
    <row r="110" spans="1:10" ht="17.25" customHeight="1" x14ac:dyDescent="0.25">
      <c r="A110" s="9" t="s">
        <v>42</v>
      </c>
      <c r="B110" s="42">
        <v>312</v>
      </c>
      <c r="C110" s="187"/>
      <c r="D110" s="194"/>
      <c r="E110" s="194"/>
      <c r="F110" s="194"/>
      <c r="G110" s="194"/>
      <c r="H110" s="202"/>
    </row>
    <row r="111" spans="1:10" ht="17.25" customHeight="1" x14ac:dyDescent="0.25">
      <c r="A111" s="9" t="s">
        <v>43</v>
      </c>
      <c r="B111" s="42">
        <v>313</v>
      </c>
      <c r="C111" s="187"/>
      <c r="D111" s="194"/>
      <c r="E111" s="194"/>
      <c r="F111" s="194"/>
      <c r="G111" s="194"/>
      <c r="H111" s="202"/>
    </row>
    <row r="112" spans="1:10" ht="20.100000000000001" customHeight="1" x14ac:dyDescent="0.25">
      <c r="A112" s="14" t="s">
        <v>120</v>
      </c>
      <c r="B112" s="31">
        <v>400</v>
      </c>
      <c r="C112" s="185">
        <v>50433.2</v>
      </c>
      <c r="D112" s="185">
        <v>72586</v>
      </c>
      <c r="E112" s="185">
        <v>23103.7</v>
      </c>
      <c r="F112" s="185">
        <v>23661.8</v>
      </c>
      <c r="G112" s="219">
        <v>558.09999999999854</v>
      </c>
      <c r="H112" s="185">
        <v>102.41563039686284</v>
      </c>
      <c r="J112" s="284"/>
    </row>
    <row r="113" spans="1:10" ht="20.100000000000001" customHeight="1" x14ac:dyDescent="0.25">
      <c r="A113" s="14" t="s">
        <v>33</v>
      </c>
      <c r="B113" s="31">
        <v>500</v>
      </c>
      <c r="C113" s="185">
        <v>45832.399999999994</v>
      </c>
      <c r="D113" s="185">
        <v>68149.8</v>
      </c>
      <c r="E113" s="185">
        <v>24549.200000000001</v>
      </c>
      <c r="F113" s="185">
        <v>20656.7</v>
      </c>
      <c r="G113" s="219">
        <v>-3892.5</v>
      </c>
      <c r="H113" s="185">
        <v>84.14408616166719</v>
      </c>
      <c r="J113" s="284"/>
    </row>
    <row r="114" spans="1:10" ht="20.100000000000001" customHeight="1" x14ac:dyDescent="0.25">
      <c r="A114" s="14" t="s">
        <v>106</v>
      </c>
      <c r="B114" s="31">
        <v>550</v>
      </c>
      <c r="C114" s="219">
        <v>-1580.9999999999964</v>
      </c>
      <c r="D114" s="219">
        <v>-4436.2999999999884</v>
      </c>
      <c r="E114" s="219">
        <v>1445.5</v>
      </c>
      <c r="F114" s="219">
        <v>-3005.0999999999985</v>
      </c>
      <c r="G114" s="219"/>
      <c r="H114" s="185"/>
    </row>
    <row r="115" spans="1:10" s="18" customFormat="1" ht="14.25" customHeight="1" x14ac:dyDescent="0.25">
      <c r="A115" s="324"/>
      <c r="B115" s="325"/>
      <c r="C115" s="325"/>
      <c r="D115" s="325"/>
      <c r="E115" s="325"/>
      <c r="F115" s="325"/>
      <c r="G115" s="325"/>
      <c r="H115" s="326"/>
      <c r="J115" s="287"/>
    </row>
    <row r="116" spans="1:10" s="18" customFormat="1" ht="15.75" customHeight="1" x14ac:dyDescent="0.25">
      <c r="A116" s="52" t="s">
        <v>107</v>
      </c>
      <c r="B116" s="53"/>
      <c r="C116" s="228"/>
      <c r="D116" s="265"/>
      <c r="E116" s="40"/>
      <c r="F116" s="40"/>
      <c r="G116" s="40"/>
      <c r="H116" s="204"/>
      <c r="J116" s="287"/>
    </row>
    <row r="117" spans="1:10" s="18" customFormat="1" ht="34.5" customHeight="1" x14ac:dyDescent="0.25">
      <c r="A117" s="47" t="s">
        <v>108</v>
      </c>
      <c r="B117" s="54">
        <v>601</v>
      </c>
      <c r="C117" s="217">
        <v>320.3</v>
      </c>
      <c r="D117" s="270">
        <v>655.5</v>
      </c>
      <c r="E117" s="217">
        <v>233.2</v>
      </c>
      <c r="F117" s="217">
        <v>209</v>
      </c>
      <c r="G117" s="217">
        <f>F117-E117</f>
        <v>-24.199999999999989</v>
      </c>
      <c r="H117" s="271">
        <f>F117/E117*100</f>
        <v>89.622641509433961</v>
      </c>
      <c r="J117" s="287"/>
    </row>
    <row r="118" spans="1:10" s="18" customFormat="1" ht="38.25" customHeight="1" x14ac:dyDescent="0.25">
      <c r="A118" s="47" t="s">
        <v>109</v>
      </c>
      <c r="B118" s="54">
        <v>602</v>
      </c>
      <c r="C118" s="217">
        <v>3828.2</v>
      </c>
      <c r="D118" s="270">
        <v>7907.9</v>
      </c>
      <c r="E118" s="217">
        <v>2798.2</v>
      </c>
      <c r="F118" s="217">
        <v>2556.6</v>
      </c>
      <c r="G118" s="217">
        <f t="shared" ref="G118:G119" si="0">F118-E118</f>
        <v>-241.59999999999991</v>
      </c>
      <c r="H118" s="271">
        <f t="shared" ref="H118:H119" si="1">F118/E118*100</f>
        <v>91.365878064470024</v>
      </c>
      <c r="J118" s="287"/>
    </row>
    <row r="119" spans="1:10" s="18" customFormat="1" ht="19.5" customHeight="1" x14ac:dyDescent="0.25">
      <c r="A119" s="47" t="s">
        <v>110</v>
      </c>
      <c r="B119" s="54">
        <v>603</v>
      </c>
      <c r="C119" s="217">
        <v>4527.3</v>
      </c>
      <c r="D119" s="270">
        <v>9363</v>
      </c>
      <c r="E119" s="217">
        <v>3291.7</v>
      </c>
      <c r="F119" s="217">
        <v>2956.9</v>
      </c>
      <c r="G119" s="217">
        <f t="shared" si="0"/>
        <v>-334.79999999999973</v>
      </c>
      <c r="H119" s="271">
        <f t="shared" si="1"/>
        <v>89.828963757329049</v>
      </c>
      <c r="J119" s="287"/>
    </row>
    <row r="120" spans="1:10" s="18" customFormat="1" ht="19.5" customHeight="1" x14ac:dyDescent="0.25">
      <c r="A120" s="49" t="s">
        <v>124</v>
      </c>
      <c r="B120" s="54">
        <v>604</v>
      </c>
      <c r="C120" s="219">
        <v>8675.7999999999993</v>
      </c>
      <c r="D120" s="219">
        <f>SUM(D117:D119)</f>
        <v>17926.400000000001</v>
      </c>
      <c r="E120" s="219">
        <f>E117+E118+E119</f>
        <v>6323.0999999999995</v>
      </c>
      <c r="F120" s="219">
        <f>SUM(F117:F119)</f>
        <v>5722.5</v>
      </c>
      <c r="G120" s="272">
        <f t="shared" ref="G120" si="2">F120-E120</f>
        <v>-600.59999999999945</v>
      </c>
      <c r="H120" s="272">
        <f t="shared" ref="H120" si="3">F120/E120*100</f>
        <v>90.50149452009299</v>
      </c>
      <c r="J120" s="287"/>
    </row>
    <row r="121" spans="1:10" s="18" customFormat="1" ht="19.5" customHeight="1" x14ac:dyDescent="0.25">
      <c r="A121" s="49" t="s">
        <v>34</v>
      </c>
      <c r="B121" s="54">
        <v>605</v>
      </c>
      <c r="C121" s="273"/>
      <c r="D121" s="273"/>
      <c r="E121" s="273"/>
      <c r="F121" s="273"/>
      <c r="G121" s="273"/>
      <c r="H121" s="273"/>
      <c r="J121" s="287"/>
    </row>
    <row r="122" spans="1:10" s="18" customFormat="1" ht="19.5" customHeight="1" x14ac:dyDescent="0.25">
      <c r="A122" s="59" t="s">
        <v>193</v>
      </c>
      <c r="B122" s="70">
        <v>700</v>
      </c>
      <c r="C122" s="40"/>
      <c r="D122" s="265"/>
      <c r="E122" s="40"/>
      <c r="F122" s="40"/>
      <c r="G122" s="40"/>
      <c r="H122" s="204"/>
      <c r="J122" s="287"/>
    </row>
    <row r="123" spans="1:10" s="18" customFormat="1" ht="19.5" customHeight="1" x14ac:dyDescent="0.25">
      <c r="A123" s="14" t="s">
        <v>195</v>
      </c>
      <c r="B123" s="32">
        <v>701</v>
      </c>
      <c r="C123" s="186">
        <v>290.39999999999998</v>
      </c>
      <c r="D123" s="220">
        <v>417.1</v>
      </c>
      <c r="E123" s="223">
        <v>614.5</v>
      </c>
      <c r="F123" s="223" t="s">
        <v>239</v>
      </c>
      <c r="G123" s="55"/>
      <c r="H123" s="205"/>
      <c r="J123" s="287"/>
    </row>
    <row r="124" spans="1:10" s="18" customFormat="1" ht="19.5" customHeight="1" x14ac:dyDescent="0.25">
      <c r="A124" s="14" t="s">
        <v>112</v>
      </c>
      <c r="B124" s="32">
        <v>702</v>
      </c>
      <c r="C124" s="186">
        <v>26555</v>
      </c>
      <c r="D124" s="220">
        <v>34518.300000000003</v>
      </c>
      <c r="E124" s="223">
        <v>37755.4</v>
      </c>
      <c r="F124" s="223" t="s">
        <v>239</v>
      </c>
      <c r="G124" s="55"/>
      <c r="H124" s="294"/>
      <c r="J124" s="287"/>
    </row>
    <row r="125" spans="1:10" s="18" customFormat="1" ht="19.5" customHeight="1" x14ac:dyDescent="0.25">
      <c r="A125" s="8" t="s">
        <v>125</v>
      </c>
      <c r="B125" s="64">
        <v>7021</v>
      </c>
      <c r="C125" s="187">
        <v>23128.5</v>
      </c>
      <c r="D125" s="271">
        <v>29921.4</v>
      </c>
      <c r="E125" s="222">
        <v>32612.799999999999</v>
      </c>
      <c r="F125" s="222" t="s">
        <v>239</v>
      </c>
      <c r="G125" s="55"/>
      <c r="H125" s="294"/>
      <c r="J125" s="287"/>
    </row>
    <row r="126" spans="1:10" s="18" customFormat="1" ht="19.5" customHeight="1" x14ac:dyDescent="0.25">
      <c r="A126" s="60" t="s">
        <v>123</v>
      </c>
      <c r="B126" s="32">
        <v>703</v>
      </c>
      <c r="C126" s="186">
        <v>9154.7000000000007</v>
      </c>
      <c r="D126" s="220">
        <f>D127+D128+D129</f>
        <v>12148.5</v>
      </c>
      <c r="E126" s="223">
        <v>10675.3</v>
      </c>
      <c r="F126" s="223" t="s">
        <v>239</v>
      </c>
      <c r="G126" s="26"/>
      <c r="H126" s="295"/>
      <c r="J126" s="287"/>
    </row>
    <row r="127" spans="1:10" s="18" customFormat="1" ht="19.5" customHeight="1" x14ac:dyDescent="0.25">
      <c r="A127" s="61" t="s">
        <v>79</v>
      </c>
      <c r="B127" s="43">
        <v>7031</v>
      </c>
      <c r="C127" s="187">
        <v>7302.7</v>
      </c>
      <c r="D127" s="271">
        <v>9516.9</v>
      </c>
      <c r="E127" s="222">
        <v>7962.7</v>
      </c>
      <c r="F127" s="222" t="s">
        <v>239</v>
      </c>
      <c r="G127" s="55"/>
      <c r="H127" s="294"/>
      <c r="J127" s="287"/>
    </row>
    <row r="128" spans="1:10" s="18" customFormat="1" ht="19.5" customHeight="1" x14ac:dyDescent="0.25">
      <c r="A128" s="61" t="s">
        <v>80</v>
      </c>
      <c r="B128" s="43">
        <v>7032</v>
      </c>
      <c r="C128" s="187">
        <v>1852</v>
      </c>
      <c r="D128" s="271">
        <v>2631.3</v>
      </c>
      <c r="E128" s="222">
        <v>2712.6</v>
      </c>
      <c r="F128" s="222" t="s">
        <v>239</v>
      </c>
      <c r="G128" s="55"/>
      <c r="H128" s="294"/>
      <c r="J128" s="287"/>
    </row>
    <row r="129" spans="1:10" s="18" customFormat="1" ht="19.5" customHeight="1" x14ac:dyDescent="0.3">
      <c r="A129" s="62" t="s">
        <v>81</v>
      </c>
      <c r="B129" s="43">
        <v>7033</v>
      </c>
      <c r="C129" s="187"/>
      <c r="D129" s="271">
        <v>0.3</v>
      </c>
      <c r="E129" s="223">
        <v>0</v>
      </c>
      <c r="F129" s="223" t="s">
        <v>239</v>
      </c>
      <c r="G129" s="55"/>
      <c r="H129" s="205"/>
      <c r="J129" s="287"/>
    </row>
    <row r="130" spans="1:10" s="18" customFormat="1" ht="19.5" customHeight="1" x14ac:dyDescent="0.3">
      <c r="A130" s="33" t="s">
        <v>196</v>
      </c>
      <c r="B130" s="32">
        <v>704</v>
      </c>
      <c r="C130" s="186">
        <v>2413.1</v>
      </c>
      <c r="D130" s="220">
        <v>3868.8</v>
      </c>
      <c r="E130" s="223">
        <v>1225</v>
      </c>
      <c r="F130" s="223" t="s">
        <v>239</v>
      </c>
      <c r="G130" s="55"/>
      <c r="H130" s="294"/>
      <c r="J130" s="287"/>
    </row>
    <row r="131" spans="1:10" s="18" customFormat="1" ht="19.5" customHeight="1" x14ac:dyDescent="0.25">
      <c r="A131" s="14" t="s">
        <v>194</v>
      </c>
      <c r="B131" s="32">
        <v>705</v>
      </c>
      <c r="C131" s="186">
        <v>3169.8</v>
      </c>
      <c r="D131" s="220">
        <v>5177.2</v>
      </c>
      <c r="E131" s="223">
        <v>3276</v>
      </c>
      <c r="F131" s="223" t="s">
        <v>239</v>
      </c>
      <c r="G131" s="55"/>
      <c r="H131" s="294"/>
      <c r="J131" s="287"/>
    </row>
    <row r="132" spans="1:10" s="18" customFormat="1" ht="19.5" customHeight="1" x14ac:dyDescent="0.25">
      <c r="A132" s="300"/>
      <c r="B132" s="301"/>
      <c r="C132" s="301"/>
      <c r="D132" s="301"/>
      <c r="E132" s="301"/>
      <c r="F132" s="301"/>
      <c r="G132" s="301"/>
      <c r="H132" s="302"/>
      <c r="J132" s="287"/>
    </row>
    <row r="133" spans="1:10" s="18" customFormat="1" ht="19.5" customHeight="1" x14ac:dyDescent="0.25">
      <c r="A133" s="321" t="s">
        <v>82</v>
      </c>
      <c r="B133" s="322"/>
      <c r="C133" s="322"/>
      <c r="D133" s="322"/>
      <c r="E133" s="322"/>
      <c r="F133" s="322"/>
      <c r="G133" s="322"/>
      <c r="H133" s="323"/>
      <c r="J133" s="287"/>
    </row>
    <row r="134" spans="1:10" s="18" customFormat="1" ht="54.75" customHeight="1" x14ac:dyDescent="0.25">
      <c r="A134" s="37" t="s">
        <v>157</v>
      </c>
      <c r="B134" s="25">
        <v>810</v>
      </c>
      <c r="C134" s="216">
        <f>C37/C112</f>
        <v>0.97022596226295377</v>
      </c>
      <c r="D134" s="266">
        <f>D37/D112</f>
        <v>0.96717962141459779</v>
      </c>
      <c r="E134" s="216">
        <v>0.96</v>
      </c>
      <c r="F134" s="216" t="s">
        <v>239</v>
      </c>
      <c r="G134" s="28"/>
      <c r="H134" s="178"/>
      <c r="J134" s="287"/>
    </row>
    <row r="135" spans="1:10" s="18" customFormat="1" ht="37.5" customHeight="1" x14ac:dyDescent="0.25">
      <c r="A135" s="8" t="s">
        <v>205</v>
      </c>
      <c r="B135" s="25">
        <v>820</v>
      </c>
      <c r="C135" s="216">
        <f>C96/C126</f>
        <v>0.18075960981790773</v>
      </c>
      <c r="D135" s="266">
        <f>D96/D126</f>
        <v>0.5682182985553772</v>
      </c>
      <c r="E135" s="216">
        <v>1.2</v>
      </c>
      <c r="F135" s="216" t="s">
        <v>239</v>
      </c>
      <c r="G135" s="28"/>
      <c r="H135" s="178"/>
      <c r="J135" s="287"/>
    </row>
    <row r="136" spans="1:10" s="18" customFormat="1" ht="54" customHeight="1" x14ac:dyDescent="0.25">
      <c r="A136" s="8" t="s">
        <v>203</v>
      </c>
      <c r="B136" s="25">
        <v>830</v>
      </c>
      <c r="C136" s="216">
        <f>C96/C113</f>
        <v>3.6105462511236593E-2</v>
      </c>
      <c r="D136" s="266">
        <f>D96/D113</f>
        <v>0.10129156651963762</v>
      </c>
      <c r="E136" s="216">
        <v>0.12</v>
      </c>
      <c r="F136" s="216" t="s">
        <v>239</v>
      </c>
      <c r="G136" s="28"/>
      <c r="H136" s="178"/>
      <c r="J136" s="287"/>
    </row>
    <row r="137" spans="1:10" s="18" customFormat="1" ht="35.25" customHeight="1" x14ac:dyDescent="0.25">
      <c r="A137" s="8" t="s">
        <v>204</v>
      </c>
      <c r="B137" s="25">
        <v>840</v>
      </c>
      <c r="C137" s="216">
        <f>C127/C125</f>
        <v>0.31574464405387292</v>
      </c>
      <c r="D137" s="266">
        <f>D127/D125</f>
        <v>0.31806332591389436</v>
      </c>
      <c r="E137" s="216">
        <v>0.24</v>
      </c>
      <c r="F137" s="216" t="s">
        <v>239</v>
      </c>
      <c r="G137" s="28"/>
      <c r="H137" s="178"/>
      <c r="J137" s="287"/>
    </row>
    <row r="138" spans="1:10" s="18" customFormat="1" ht="19.5" customHeight="1" x14ac:dyDescent="0.25">
      <c r="A138" s="327"/>
      <c r="B138" s="328"/>
      <c r="C138" s="328"/>
      <c r="D138" s="328"/>
      <c r="E138" s="328"/>
      <c r="F138" s="328"/>
      <c r="G138" s="328"/>
      <c r="H138" s="329"/>
      <c r="J138" s="287"/>
    </row>
    <row r="139" spans="1:10" s="18" customFormat="1" ht="19.5" customHeight="1" x14ac:dyDescent="0.25">
      <c r="A139" s="44" t="s">
        <v>113</v>
      </c>
      <c r="B139" s="41">
        <v>900</v>
      </c>
      <c r="C139" s="211"/>
      <c r="D139" s="211"/>
      <c r="E139" s="210"/>
      <c r="F139" s="15"/>
      <c r="G139" s="28"/>
      <c r="H139" s="178"/>
      <c r="J139" s="287"/>
    </row>
    <row r="140" spans="1:10" s="18" customFormat="1" ht="19.5" customHeight="1" x14ac:dyDescent="0.25">
      <c r="A140" s="8" t="s">
        <v>83</v>
      </c>
      <c r="B140" s="19">
        <v>910</v>
      </c>
      <c r="C140" s="210">
        <v>253.5</v>
      </c>
      <c r="D140" s="211">
        <v>262</v>
      </c>
      <c r="E140" s="212">
        <v>264</v>
      </c>
      <c r="F140" s="164" t="s">
        <v>239</v>
      </c>
      <c r="G140" s="28"/>
      <c r="H140" s="178"/>
      <c r="J140" s="287"/>
    </row>
    <row r="141" spans="1:10" s="18" customFormat="1" ht="19.5" customHeight="1" x14ac:dyDescent="0.25">
      <c r="A141" s="8" t="s">
        <v>114</v>
      </c>
      <c r="B141" s="19">
        <v>920</v>
      </c>
      <c r="C141" s="210">
        <v>0</v>
      </c>
      <c r="D141" s="211">
        <v>0</v>
      </c>
      <c r="E141" s="212">
        <v>0</v>
      </c>
      <c r="F141" s="164"/>
      <c r="G141" s="28"/>
      <c r="H141" s="178"/>
      <c r="J141" s="287"/>
    </row>
    <row r="142" spans="1:10" s="18" customFormat="1" ht="19.5" customHeight="1" x14ac:dyDescent="0.25">
      <c r="A142" s="37"/>
      <c r="B142" s="38"/>
      <c r="C142" s="211"/>
      <c r="D142" s="211"/>
      <c r="E142" s="210"/>
      <c r="F142" s="15"/>
      <c r="G142" s="28"/>
      <c r="H142" s="178"/>
      <c r="J142" s="287"/>
    </row>
    <row r="143" spans="1:10" ht="19.5" customHeight="1" x14ac:dyDescent="0.25">
      <c r="A143" s="10"/>
      <c r="B143" s="21"/>
      <c r="C143" s="11"/>
      <c r="D143" s="267"/>
      <c r="E143" s="11"/>
      <c r="F143" s="11"/>
      <c r="G143" s="11"/>
      <c r="H143" s="206"/>
    </row>
    <row r="144" spans="1:10" ht="38.25" customHeight="1" x14ac:dyDescent="0.45">
      <c r="A144" s="230" t="s">
        <v>278</v>
      </c>
      <c r="B144" s="21"/>
      <c r="C144" s="11"/>
      <c r="D144" s="267"/>
      <c r="E144" s="11"/>
      <c r="F144" s="331" t="s">
        <v>272</v>
      </c>
      <c r="G144" s="332"/>
      <c r="H144" s="206"/>
    </row>
    <row r="145" spans="1:8" ht="21.75" customHeight="1" x14ac:dyDescent="0.25">
      <c r="A145" s="229" t="s">
        <v>227</v>
      </c>
      <c r="B145" s="2"/>
      <c r="C145" s="23"/>
      <c r="D145" s="268"/>
      <c r="E145" s="320" t="s">
        <v>45</v>
      </c>
      <c r="F145" s="320"/>
      <c r="G145" s="320"/>
      <c r="H145" s="320"/>
    </row>
    <row r="146" spans="1:8" ht="20.100000000000001" customHeight="1" x14ac:dyDescent="0.25">
      <c r="A146" s="10"/>
      <c r="C146" s="12"/>
      <c r="D146" s="269"/>
      <c r="E146" s="12"/>
      <c r="F146" s="12"/>
      <c r="G146" s="12"/>
      <c r="H146" s="207"/>
    </row>
    <row r="147" spans="1:8" x14ac:dyDescent="0.25">
      <c r="A147" s="10"/>
      <c r="C147" s="12"/>
      <c r="D147" s="269"/>
      <c r="E147" s="12"/>
      <c r="F147" s="12"/>
      <c r="G147" s="12"/>
      <c r="H147" s="207"/>
    </row>
    <row r="148" spans="1:8" x14ac:dyDescent="0.25">
      <c r="A148" s="10"/>
      <c r="C148" s="12"/>
      <c r="D148" s="269"/>
      <c r="E148" s="12"/>
      <c r="F148" s="12"/>
      <c r="G148" s="12"/>
      <c r="H148" s="207"/>
    </row>
    <row r="149" spans="1:8" x14ac:dyDescent="0.25">
      <c r="A149" s="10"/>
      <c r="C149" s="12"/>
      <c r="D149" s="269"/>
      <c r="E149" s="12"/>
      <c r="F149" s="12"/>
      <c r="G149" s="12"/>
      <c r="H149" s="207"/>
    </row>
    <row r="150" spans="1:8" x14ac:dyDescent="0.25">
      <c r="A150" s="10"/>
      <c r="C150" s="12"/>
      <c r="D150" s="269"/>
      <c r="E150" s="12"/>
      <c r="F150" s="12"/>
      <c r="G150" s="12"/>
      <c r="H150" s="207"/>
    </row>
    <row r="151" spans="1:8" x14ac:dyDescent="0.25">
      <c r="A151" s="10"/>
      <c r="C151" s="12"/>
      <c r="D151" s="269"/>
      <c r="E151" s="12"/>
      <c r="F151" s="12"/>
      <c r="G151" s="12"/>
      <c r="H151" s="207"/>
    </row>
    <row r="152" spans="1:8" x14ac:dyDescent="0.25">
      <c r="A152" s="10"/>
      <c r="C152" s="12"/>
      <c r="D152" s="269"/>
      <c r="E152" s="12"/>
      <c r="F152" s="12"/>
      <c r="G152" s="12"/>
      <c r="H152" s="207"/>
    </row>
    <row r="153" spans="1:8" x14ac:dyDescent="0.25">
      <c r="A153" s="10"/>
      <c r="C153" s="12"/>
      <c r="D153" s="269"/>
      <c r="E153" s="12"/>
      <c r="F153" s="12"/>
      <c r="G153" s="12"/>
      <c r="H153" s="207"/>
    </row>
    <row r="154" spans="1:8" x14ac:dyDescent="0.25">
      <c r="A154" s="10"/>
      <c r="C154" s="12"/>
      <c r="D154" s="269"/>
      <c r="E154" s="12"/>
      <c r="F154" s="12"/>
      <c r="G154" s="12"/>
      <c r="H154" s="207"/>
    </row>
    <row r="155" spans="1:8" x14ac:dyDescent="0.25">
      <c r="A155" s="10"/>
      <c r="C155" s="12"/>
      <c r="D155" s="269"/>
      <c r="E155" s="12"/>
      <c r="F155" s="12"/>
      <c r="G155" s="12"/>
      <c r="H155" s="207"/>
    </row>
    <row r="156" spans="1:8" x14ac:dyDescent="0.25">
      <c r="A156" s="10"/>
      <c r="C156" s="12"/>
      <c r="D156" s="269"/>
      <c r="E156" s="12"/>
      <c r="F156" s="12"/>
      <c r="G156" s="12"/>
      <c r="H156" s="207"/>
    </row>
    <row r="157" spans="1:8" x14ac:dyDescent="0.25">
      <c r="A157" s="10"/>
      <c r="C157" s="12"/>
      <c r="D157" s="269"/>
      <c r="E157" s="12"/>
      <c r="F157" s="12"/>
      <c r="G157" s="12"/>
      <c r="H157" s="207"/>
    </row>
    <row r="158" spans="1:8" x14ac:dyDescent="0.25">
      <c r="A158" s="10"/>
      <c r="C158" s="12"/>
      <c r="D158" s="269"/>
      <c r="E158" s="12"/>
      <c r="F158" s="12"/>
      <c r="G158" s="12"/>
      <c r="H158" s="207"/>
    </row>
    <row r="159" spans="1:8" x14ac:dyDescent="0.25">
      <c r="A159" s="10"/>
      <c r="C159" s="12"/>
      <c r="D159" s="269"/>
      <c r="E159" s="12"/>
      <c r="F159" s="12"/>
      <c r="G159" s="12"/>
      <c r="H159" s="207"/>
    </row>
    <row r="160" spans="1:8" x14ac:dyDescent="0.25">
      <c r="A160" s="10"/>
      <c r="C160" s="12"/>
      <c r="D160" s="269"/>
      <c r="E160" s="12"/>
      <c r="F160" s="12"/>
      <c r="G160" s="12"/>
      <c r="H160" s="207"/>
    </row>
    <row r="161" spans="1:8" x14ac:dyDescent="0.25">
      <c r="A161" s="10"/>
      <c r="C161" s="12"/>
      <c r="D161" s="269"/>
      <c r="E161" s="12"/>
      <c r="F161" s="12"/>
      <c r="G161" s="12"/>
      <c r="H161" s="207"/>
    </row>
    <row r="162" spans="1:8" x14ac:dyDescent="0.25">
      <c r="A162" s="10"/>
      <c r="C162" s="12"/>
      <c r="D162" s="269"/>
      <c r="E162" s="12"/>
      <c r="F162" s="12"/>
      <c r="G162" s="12"/>
      <c r="H162" s="207"/>
    </row>
    <row r="163" spans="1:8" x14ac:dyDescent="0.25">
      <c r="A163" s="10"/>
      <c r="C163" s="12"/>
      <c r="D163" s="269"/>
      <c r="E163" s="12"/>
      <c r="F163" s="12"/>
      <c r="G163" s="12"/>
      <c r="H163" s="207"/>
    </row>
    <row r="164" spans="1:8" x14ac:dyDescent="0.25">
      <c r="A164" s="10"/>
      <c r="C164" s="12"/>
      <c r="D164" s="269"/>
      <c r="E164" s="12"/>
      <c r="F164" s="12"/>
      <c r="G164" s="12"/>
      <c r="H164" s="207"/>
    </row>
    <row r="165" spans="1:8" x14ac:dyDescent="0.25">
      <c r="A165" s="10"/>
      <c r="C165" s="12"/>
      <c r="D165" s="269"/>
      <c r="E165" s="12"/>
      <c r="F165" s="12"/>
      <c r="G165" s="12"/>
      <c r="H165" s="207"/>
    </row>
    <row r="166" spans="1:8" x14ac:dyDescent="0.25">
      <c r="A166" s="10"/>
      <c r="C166" s="12"/>
      <c r="D166" s="269"/>
      <c r="E166" s="12"/>
      <c r="F166" s="12"/>
      <c r="G166" s="12"/>
      <c r="H166" s="207"/>
    </row>
    <row r="167" spans="1:8" x14ac:dyDescent="0.25">
      <c r="A167" s="10"/>
      <c r="C167" s="12"/>
      <c r="D167" s="269"/>
      <c r="E167" s="12"/>
      <c r="F167" s="12"/>
      <c r="G167" s="12"/>
      <c r="H167" s="207"/>
    </row>
    <row r="168" spans="1:8" x14ac:dyDescent="0.25">
      <c r="A168" s="10"/>
      <c r="C168" s="12"/>
      <c r="D168" s="269"/>
      <c r="E168" s="12"/>
      <c r="F168" s="12"/>
      <c r="G168" s="12"/>
      <c r="H168" s="207"/>
    </row>
    <row r="169" spans="1:8" x14ac:dyDescent="0.25">
      <c r="A169" s="10"/>
      <c r="C169" s="12"/>
      <c r="D169" s="269"/>
      <c r="E169" s="12"/>
      <c r="F169" s="12"/>
      <c r="G169" s="12"/>
      <c r="H169" s="207"/>
    </row>
    <row r="170" spans="1:8" x14ac:dyDescent="0.25">
      <c r="A170" s="10"/>
      <c r="C170" s="12"/>
      <c r="D170" s="269"/>
      <c r="E170" s="12"/>
      <c r="F170" s="12"/>
      <c r="G170" s="12"/>
      <c r="H170" s="207"/>
    </row>
    <row r="171" spans="1:8" x14ac:dyDescent="0.25">
      <c r="A171" s="10"/>
      <c r="C171" s="12"/>
      <c r="D171" s="269"/>
      <c r="E171" s="12"/>
      <c r="F171" s="12"/>
      <c r="G171" s="12"/>
      <c r="H171" s="207"/>
    </row>
    <row r="172" spans="1:8" x14ac:dyDescent="0.25">
      <c r="A172" s="10"/>
      <c r="C172" s="12"/>
      <c r="D172" s="269"/>
      <c r="E172" s="12"/>
      <c r="F172" s="12"/>
      <c r="G172" s="12"/>
      <c r="H172" s="207"/>
    </row>
    <row r="173" spans="1:8" x14ac:dyDescent="0.25">
      <c r="A173" s="10"/>
      <c r="C173" s="12"/>
      <c r="D173" s="269"/>
      <c r="E173" s="12"/>
      <c r="F173" s="12"/>
      <c r="G173" s="12"/>
      <c r="H173" s="207"/>
    </row>
    <row r="174" spans="1:8" x14ac:dyDescent="0.25">
      <c r="A174" s="10"/>
      <c r="C174" s="12"/>
      <c r="D174" s="269"/>
      <c r="E174" s="12"/>
      <c r="F174" s="12"/>
      <c r="G174" s="12"/>
      <c r="H174" s="207"/>
    </row>
    <row r="175" spans="1:8" x14ac:dyDescent="0.25">
      <c r="A175" s="10"/>
      <c r="C175" s="12"/>
      <c r="D175" s="269"/>
      <c r="E175" s="12"/>
      <c r="F175" s="12"/>
      <c r="G175" s="12"/>
      <c r="H175" s="207"/>
    </row>
    <row r="176" spans="1:8" x14ac:dyDescent="0.25">
      <c r="A176" s="10"/>
      <c r="C176" s="12"/>
      <c r="D176" s="269"/>
      <c r="E176" s="12"/>
      <c r="F176" s="12"/>
      <c r="G176" s="12"/>
      <c r="H176" s="207"/>
    </row>
    <row r="177" spans="1:8" x14ac:dyDescent="0.25">
      <c r="A177" s="10"/>
      <c r="C177" s="12"/>
      <c r="D177" s="269"/>
      <c r="E177" s="12"/>
      <c r="F177" s="12"/>
      <c r="G177" s="12"/>
      <c r="H177" s="207"/>
    </row>
    <row r="178" spans="1:8" x14ac:dyDescent="0.25">
      <c r="A178" s="10"/>
      <c r="C178" s="12"/>
      <c r="D178" s="269"/>
      <c r="E178" s="12"/>
      <c r="F178" s="12"/>
      <c r="G178" s="12"/>
      <c r="H178" s="207"/>
    </row>
    <row r="179" spans="1:8" x14ac:dyDescent="0.25">
      <c r="A179" s="10"/>
      <c r="C179" s="12"/>
      <c r="D179" s="269"/>
      <c r="E179" s="12"/>
      <c r="F179" s="12"/>
      <c r="G179" s="12"/>
      <c r="H179" s="207"/>
    </row>
    <row r="180" spans="1:8" x14ac:dyDescent="0.25">
      <c r="A180" s="10"/>
      <c r="C180" s="12"/>
      <c r="D180" s="269"/>
      <c r="E180" s="12"/>
      <c r="F180" s="12"/>
      <c r="G180" s="12"/>
      <c r="H180" s="207"/>
    </row>
    <row r="181" spans="1:8" x14ac:dyDescent="0.25">
      <c r="A181" s="10"/>
      <c r="C181" s="12"/>
      <c r="D181" s="269"/>
      <c r="E181" s="12"/>
      <c r="F181" s="12"/>
      <c r="G181" s="12"/>
      <c r="H181" s="207"/>
    </row>
    <row r="182" spans="1:8" x14ac:dyDescent="0.25">
      <c r="A182" s="10"/>
      <c r="C182" s="12"/>
      <c r="D182" s="269"/>
      <c r="E182" s="12"/>
      <c r="F182" s="12"/>
      <c r="G182" s="12"/>
      <c r="H182" s="207"/>
    </row>
    <row r="183" spans="1:8" x14ac:dyDescent="0.25">
      <c r="A183" s="10"/>
      <c r="C183" s="12"/>
      <c r="D183" s="269"/>
      <c r="E183" s="12"/>
      <c r="F183" s="12"/>
      <c r="G183" s="12"/>
      <c r="H183" s="207"/>
    </row>
    <row r="184" spans="1:8" x14ac:dyDescent="0.25">
      <c r="A184" s="10"/>
      <c r="C184" s="12"/>
      <c r="D184" s="269"/>
      <c r="E184" s="12"/>
      <c r="F184" s="12"/>
      <c r="G184" s="12"/>
      <c r="H184" s="207"/>
    </row>
    <row r="185" spans="1:8" x14ac:dyDescent="0.25">
      <c r="A185" s="10"/>
      <c r="C185" s="12"/>
      <c r="D185" s="269"/>
      <c r="E185" s="12"/>
      <c r="F185" s="12"/>
      <c r="G185" s="12"/>
      <c r="H185" s="207"/>
    </row>
    <row r="186" spans="1:8" x14ac:dyDescent="0.25">
      <c r="A186" s="10"/>
      <c r="C186" s="12"/>
      <c r="D186" s="269"/>
      <c r="E186" s="12"/>
      <c r="F186" s="12"/>
      <c r="G186" s="12"/>
      <c r="H186" s="207"/>
    </row>
    <row r="187" spans="1:8" x14ac:dyDescent="0.25">
      <c r="A187" s="13"/>
    </row>
    <row r="188" spans="1:8" x14ac:dyDescent="0.25">
      <c r="A188" s="13"/>
    </row>
    <row r="189" spans="1:8" x14ac:dyDescent="0.25">
      <c r="A189" s="13"/>
    </row>
    <row r="190" spans="1:8" x14ac:dyDescent="0.25">
      <c r="A190" s="13"/>
    </row>
    <row r="191" spans="1:8" x14ac:dyDescent="0.25">
      <c r="A191" s="13"/>
    </row>
    <row r="192" spans="1:8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</sheetData>
  <mergeCells count="47">
    <mergeCell ref="A30:H30"/>
    <mergeCell ref="A32:A33"/>
    <mergeCell ref="B32:B33"/>
    <mergeCell ref="C32:D32"/>
    <mergeCell ref="E32:H32"/>
    <mergeCell ref="F144:G144"/>
    <mergeCell ref="E145:H145"/>
    <mergeCell ref="A103:H103"/>
    <mergeCell ref="A115:H115"/>
    <mergeCell ref="A133:H133"/>
    <mergeCell ref="A138:H138"/>
    <mergeCell ref="A132:H132"/>
    <mergeCell ref="B26:H26"/>
    <mergeCell ref="B27:H27"/>
    <mergeCell ref="G17:H17"/>
    <mergeCell ref="G18:H18"/>
    <mergeCell ref="G19:H19"/>
    <mergeCell ref="G22:H22"/>
    <mergeCell ref="B17:E17"/>
    <mergeCell ref="B18:E18"/>
    <mergeCell ref="B19:E19"/>
    <mergeCell ref="B20:E20"/>
    <mergeCell ref="B21:E21"/>
    <mergeCell ref="B22:E22"/>
    <mergeCell ref="F1:H1"/>
    <mergeCell ref="E15:H15"/>
    <mergeCell ref="E11:F11"/>
    <mergeCell ref="E12:F12"/>
    <mergeCell ref="E13:F13"/>
    <mergeCell ref="E14:F14"/>
    <mergeCell ref="F7:G7"/>
    <mergeCell ref="B28:H28"/>
    <mergeCell ref="B25:H25"/>
    <mergeCell ref="E4:F4"/>
    <mergeCell ref="E5:F5"/>
    <mergeCell ref="F2:H2"/>
    <mergeCell ref="F3:H3"/>
    <mergeCell ref="G24:H24"/>
    <mergeCell ref="B16:F16"/>
    <mergeCell ref="G23:H23"/>
    <mergeCell ref="G16:H16"/>
    <mergeCell ref="E24:F24"/>
    <mergeCell ref="B24:D24"/>
    <mergeCell ref="E23:F23"/>
    <mergeCell ref="B23:D23"/>
    <mergeCell ref="G20:H20"/>
    <mergeCell ref="G21:H21"/>
  </mergeCells>
  <pageMargins left="0.19685039370078741" right="0" top="0.27559055118110237" bottom="0.27559055118110237" header="0" footer="0"/>
  <pageSetup paperSize="9" scale="72" fitToHeight="2" orientation="landscape" blackAndWhite="1" r:id="rId1"/>
  <headerFooter alignWithMargins="0"/>
  <rowBreaks count="3" manualBreakCount="3">
    <brk id="63" max="8" man="1"/>
    <brk id="91" max="8" man="1"/>
    <brk id="12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54"/>
  <sheetViews>
    <sheetView tabSelected="1" view="pageBreakPreview" topLeftCell="A34" zoomScale="70" zoomScaleNormal="70" zoomScaleSheetLayoutView="70" workbookViewId="0">
      <selection activeCell="L54" sqref="L54:M54"/>
    </sheetView>
  </sheetViews>
  <sheetFormatPr defaultColWidth="9.140625" defaultRowHeight="18.75" x14ac:dyDescent="0.25"/>
  <cols>
    <col min="1" max="1" width="66" style="71" customWidth="1"/>
    <col min="2" max="2" width="12.5703125" style="72" customWidth="1"/>
    <col min="3" max="3" width="12.7109375" style="71" customWidth="1"/>
    <col min="4" max="4" width="16.140625" style="71" customWidth="1"/>
    <col min="5" max="5" width="7.7109375" style="71" customWidth="1"/>
    <col min="6" max="6" width="15.85546875" style="71" customWidth="1"/>
    <col min="7" max="7" width="9.85546875" style="71" customWidth="1"/>
    <col min="8" max="8" width="14.85546875" style="71" customWidth="1"/>
    <col min="9" max="9" width="7.140625" style="71" customWidth="1"/>
    <col min="10" max="10" width="15.140625" style="71" customWidth="1"/>
    <col min="11" max="11" width="7.140625" style="71" customWidth="1"/>
    <col min="12" max="12" width="14.85546875" style="71" customWidth="1"/>
    <col min="13" max="13" width="4.140625" style="71" customWidth="1"/>
    <col min="14" max="14" width="16" style="71" bestFit="1" customWidth="1"/>
    <col min="15" max="15" width="37.28515625" style="71" customWidth="1"/>
    <col min="16" max="17" width="9.140625" style="71"/>
    <col min="18" max="18" width="12.28515625" style="71" bestFit="1" customWidth="1"/>
    <col min="19" max="16384" width="9.140625" style="71"/>
  </cols>
  <sheetData>
    <row r="1" spans="1:18" x14ac:dyDescent="0.25">
      <c r="A1" s="383" t="s">
        <v>153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</row>
    <row r="2" spans="1:18" x14ac:dyDescent="0.25">
      <c r="A2" s="383" t="s">
        <v>294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</row>
    <row r="3" spans="1:18" x14ac:dyDescent="0.25">
      <c r="A3" s="384" t="s">
        <v>265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</row>
    <row r="4" spans="1:18" ht="20.100000000000001" customHeight="1" x14ac:dyDescent="0.25">
      <c r="A4" s="387" t="s">
        <v>152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</row>
    <row r="5" spans="1:18" ht="21.95" customHeight="1" x14ac:dyDescent="0.25">
      <c r="A5" s="386" t="s">
        <v>151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</row>
    <row r="6" spans="1:18" ht="10.5" customHeight="1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8" ht="10.5" customHeight="1" x14ac:dyDescent="0.2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</row>
    <row r="8" spans="1:18" s="77" customFormat="1" ht="63.75" customHeight="1" x14ac:dyDescent="0.25">
      <c r="A8" s="372" t="s">
        <v>26</v>
      </c>
      <c r="B8" s="372"/>
      <c r="C8" s="372"/>
      <c r="D8" s="367" t="s">
        <v>135</v>
      </c>
      <c r="E8" s="367"/>
      <c r="F8" s="367" t="s">
        <v>150</v>
      </c>
      <c r="G8" s="367"/>
      <c r="H8" s="367" t="s">
        <v>149</v>
      </c>
      <c r="I8" s="367"/>
      <c r="J8" s="367" t="s">
        <v>259</v>
      </c>
      <c r="K8" s="367"/>
      <c r="L8" s="367" t="s">
        <v>148</v>
      </c>
      <c r="M8" s="367"/>
    </row>
    <row r="9" spans="1:18" s="77" customFormat="1" ht="18" customHeight="1" x14ac:dyDescent="0.25">
      <c r="A9" s="372">
        <v>1</v>
      </c>
      <c r="B9" s="372"/>
      <c r="C9" s="372"/>
      <c r="D9" s="367">
        <v>2</v>
      </c>
      <c r="E9" s="367"/>
      <c r="F9" s="367">
        <v>3</v>
      </c>
      <c r="G9" s="367"/>
      <c r="H9" s="367">
        <v>4</v>
      </c>
      <c r="I9" s="367"/>
      <c r="J9" s="367">
        <v>5</v>
      </c>
      <c r="K9" s="367"/>
      <c r="L9" s="367">
        <v>6</v>
      </c>
      <c r="M9" s="367"/>
    </row>
    <row r="10" spans="1:18" s="77" customFormat="1" ht="114" customHeight="1" x14ac:dyDescent="0.25">
      <c r="A10" s="380" t="s">
        <v>200</v>
      </c>
      <c r="B10" s="381"/>
      <c r="C10" s="382"/>
      <c r="D10" s="378">
        <f>D11+D12+D13+D14+D15</f>
        <v>247</v>
      </c>
      <c r="E10" s="379"/>
      <c r="F10" s="378">
        <f>F11+F12+F13+F14+F15</f>
        <v>261</v>
      </c>
      <c r="G10" s="379"/>
      <c r="H10" s="378">
        <f>H11+H12+H13+H14+H15</f>
        <v>245</v>
      </c>
      <c r="I10" s="379"/>
      <c r="J10" s="333">
        <f>H10-F10</f>
        <v>-16</v>
      </c>
      <c r="K10" s="334"/>
      <c r="L10" s="333">
        <f>H10/F10*100</f>
        <v>93.869731800766289</v>
      </c>
      <c r="M10" s="334"/>
    </row>
    <row r="11" spans="1:18" s="77" customFormat="1" ht="26.25" customHeight="1" x14ac:dyDescent="0.25">
      <c r="A11" s="373" t="s">
        <v>145</v>
      </c>
      <c r="B11" s="374"/>
      <c r="C11" s="375"/>
      <c r="D11" s="376">
        <v>4</v>
      </c>
      <c r="E11" s="377"/>
      <c r="F11" s="368">
        <v>4</v>
      </c>
      <c r="G11" s="369"/>
      <c r="H11" s="368">
        <v>4</v>
      </c>
      <c r="I11" s="369"/>
      <c r="J11" s="333">
        <f t="shared" ref="J11:J16" si="0">H11-F11</f>
        <v>0</v>
      </c>
      <c r="K11" s="334"/>
      <c r="L11" s="333">
        <f t="shared" ref="L11:L14" si="1">H11/F11*100</f>
        <v>100</v>
      </c>
      <c r="M11" s="334"/>
    </row>
    <row r="12" spans="1:18" s="77" customFormat="1" ht="26.25" customHeight="1" x14ac:dyDescent="0.25">
      <c r="A12" s="373" t="s">
        <v>144</v>
      </c>
      <c r="B12" s="374"/>
      <c r="C12" s="375"/>
      <c r="D12" s="370">
        <v>78</v>
      </c>
      <c r="E12" s="371"/>
      <c r="F12" s="368">
        <v>77</v>
      </c>
      <c r="G12" s="369"/>
      <c r="H12" s="368">
        <v>70</v>
      </c>
      <c r="I12" s="369"/>
      <c r="J12" s="333">
        <f t="shared" si="0"/>
        <v>-7</v>
      </c>
      <c r="K12" s="334"/>
      <c r="L12" s="333">
        <f t="shared" si="1"/>
        <v>90.909090909090907</v>
      </c>
      <c r="M12" s="334"/>
    </row>
    <row r="13" spans="1:18" s="77" customFormat="1" ht="26.25" customHeight="1" x14ac:dyDescent="0.25">
      <c r="A13" s="373" t="s">
        <v>143</v>
      </c>
      <c r="B13" s="374"/>
      <c r="C13" s="375"/>
      <c r="D13" s="376">
        <v>125</v>
      </c>
      <c r="E13" s="377"/>
      <c r="F13" s="368">
        <v>130</v>
      </c>
      <c r="G13" s="369"/>
      <c r="H13" s="368">
        <v>122</v>
      </c>
      <c r="I13" s="369"/>
      <c r="J13" s="333">
        <f t="shared" si="0"/>
        <v>-8</v>
      </c>
      <c r="K13" s="334"/>
      <c r="L13" s="333">
        <f t="shared" si="1"/>
        <v>93.84615384615384</v>
      </c>
      <c r="M13" s="334"/>
    </row>
    <row r="14" spans="1:18" s="77" customFormat="1" ht="26.25" customHeight="1" x14ac:dyDescent="0.25">
      <c r="A14" s="373" t="s">
        <v>142</v>
      </c>
      <c r="B14" s="374"/>
      <c r="C14" s="375"/>
      <c r="D14" s="376">
        <v>18</v>
      </c>
      <c r="E14" s="377"/>
      <c r="F14" s="368">
        <v>20</v>
      </c>
      <c r="G14" s="369"/>
      <c r="H14" s="368">
        <v>20</v>
      </c>
      <c r="I14" s="369"/>
      <c r="J14" s="333">
        <f t="shared" si="0"/>
        <v>0</v>
      </c>
      <c r="K14" s="334"/>
      <c r="L14" s="333">
        <f t="shared" si="1"/>
        <v>100</v>
      </c>
      <c r="M14" s="334"/>
      <c r="R14" s="79"/>
    </row>
    <row r="15" spans="1:18" s="77" customFormat="1" ht="26.25" customHeight="1" x14ac:dyDescent="0.25">
      <c r="A15" s="373" t="s">
        <v>199</v>
      </c>
      <c r="B15" s="374"/>
      <c r="C15" s="375"/>
      <c r="D15" s="376">
        <v>22</v>
      </c>
      <c r="E15" s="377"/>
      <c r="F15" s="368">
        <v>30</v>
      </c>
      <c r="G15" s="369"/>
      <c r="H15" s="368">
        <v>29</v>
      </c>
      <c r="I15" s="369"/>
      <c r="J15" s="333">
        <f t="shared" si="0"/>
        <v>-1</v>
      </c>
      <c r="K15" s="334"/>
      <c r="L15" s="333">
        <f t="shared" ref="L15:L21" si="2">H15/F15*100</f>
        <v>96.666666666666671</v>
      </c>
      <c r="M15" s="334"/>
    </row>
    <row r="16" spans="1:18" s="77" customFormat="1" ht="48" customHeight="1" x14ac:dyDescent="0.25">
      <c r="A16" s="380" t="s">
        <v>147</v>
      </c>
      <c r="B16" s="381"/>
      <c r="C16" s="382"/>
      <c r="D16" s="378">
        <f>D17+D18+D19+D20+D21</f>
        <v>11348</v>
      </c>
      <c r="E16" s="379"/>
      <c r="F16" s="378">
        <f>F17+F18+F19+F20+F21</f>
        <v>15545.6</v>
      </c>
      <c r="G16" s="379"/>
      <c r="H16" s="378">
        <f>SUM(H17:H21)</f>
        <v>13820.099999999999</v>
      </c>
      <c r="I16" s="379"/>
      <c r="J16" s="333">
        <f t="shared" si="0"/>
        <v>-1725.5000000000018</v>
      </c>
      <c r="K16" s="334"/>
      <c r="L16" s="333">
        <f t="shared" si="2"/>
        <v>88.900396253602295</v>
      </c>
      <c r="M16" s="334"/>
    </row>
    <row r="17" spans="1:14" s="77" customFormat="1" ht="29.25" customHeight="1" x14ac:dyDescent="0.25">
      <c r="A17" s="373" t="s">
        <v>145</v>
      </c>
      <c r="B17" s="374"/>
      <c r="C17" s="375"/>
      <c r="D17" s="376">
        <v>363.2</v>
      </c>
      <c r="E17" s="377"/>
      <c r="F17" s="376">
        <v>500</v>
      </c>
      <c r="G17" s="377"/>
      <c r="H17" s="376">
        <v>438.1</v>
      </c>
      <c r="I17" s="377"/>
      <c r="J17" s="333">
        <f t="shared" ref="J17:J27" si="3">H17-F17</f>
        <v>-61.899999999999977</v>
      </c>
      <c r="K17" s="334"/>
      <c r="L17" s="333">
        <f t="shared" si="2"/>
        <v>87.62</v>
      </c>
      <c r="M17" s="334"/>
      <c r="N17" s="78"/>
    </row>
    <row r="18" spans="1:14" s="77" customFormat="1" ht="24" customHeight="1" x14ac:dyDescent="0.25">
      <c r="A18" s="373" t="s">
        <v>144</v>
      </c>
      <c r="B18" s="374"/>
      <c r="C18" s="375"/>
      <c r="D18" s="376">
        <v>4694.8</v>
      </c>
      <c r="E18" s="377"/>
      <c r="F18" s="376">
        <v>6660.2</v>
      </c>
      <c r="G18" s="377"/>
      <c r="H18" s="376">
        <v>5718</v>
      </c>
      <c r="I18" s="377"/>
      <c r="J18" s="333">
        <f t="shared" si="3"/>
        <v>-942.19999999999982</v>
      </c>
      <c r="K18" s="334"/>
      <c r="L18" s="333">
        <f t="shared" si="2"/>
        <v>85.853277679348977</v>
      </c>
      <c r="M18" s="334"/>
      <c r="N18" s="78"/>
    </row>
    <row r="19" spans="1:14" s="77" customFormat="1" ht="25.5" customHeight="1" x14ac:dyDescent="0.25">
      <c r="A19" s="373" t="s">
        <v>143</v>
      </c>
      <c r="B19" s="374"/>
      <c r="C19" s="375"/>
      <c r="D19" s="376">
        <v>4782</v>
      </c>
      <c r="E19" s="377"/>
      <c r="F19" s="376">
        <v>6223</v>
      </c>
      <c r="G19" s="377"/>
      <c r="H19" s="376">
        <v>5744.2</v>
      </c>
      <c r="I19" s="377"/>
      <c r="J19" s="333">
        <f t="shared" si="3"/>
        <v>-478.80000000000018</v>
      </c>
      <c r="K19" s="334"/>
      <c r="L19" s="333">
        <f t="shared" si="2"/>
        <v>92.305961754780654</v>
      </c>
      <c r="M19" s="334"/>
      <c r="N19" s="78"/>
    </row>
    <row r="20" spans="1:14" s="77" customFormat="1" ht="27.75" customHeight="1" x14ac:dyDescent="0.25">
      <c r="A20" s="373" t="s">
        <v>142</v>
      </c>
      <c r="B20" s="374"/>
      <c r="C20" s="375"/>
      <c r="D20" s="392">
        <v>404.3</v>
      </c>
      <c r="E20" s="393"/>
      <c r="F20" s="376">
        <v>607.1</v>
      </c>
      <c r="G20" s="377"/>
      <c r="H20" s="392">
        <v>564</v>
      </c>
      <c r="I20" s="393"/>
      <c r="J20" s="333">
        <f t="shared" si="3"/>
        <v>-43.100000000000023</v>
      </c>
      <c r="K20" s="334"/>
      <c r="L20" s="333">
        <f t="shared" si="2"/>
        <v>92.900675341788826</v>
      </c>
      <c r="M20" s="334"/>
      <c r="N20" s="78"/>
    </row>
    <row r="21" spans="1:14" s="77" customFormat="1" ht="27" customHeight="1" x14ac:dyDescent="0.25">
      <c r="A21" s="373" t="s">
        <v>199</v>
      </c>
      <c r="B21" s="374"/>
      <c r="C21" s="375"/>
      <c r="D21" s="392">
        <v>1103.7</v>
      </c>
      <c r="E21" s="393"/>
      <c r="F21" s="376">
        <v>1555.3</v>
      </c>
      <c r="G21" s="377"/>
      <c r="H21" s="392">
        <v>1355.8</v>
      </c>
      <c r="I21" s="393"/>
      <c r="J21" s="333">
        <f t="shared" si="3"/>
        <v>-199.5</v>
      </c>
      <c r="K21" s="334"/>
      <c r="L21" s="333">
        <f t="shared" si="2"/>
        <v>87.172892689513276</v>
      </c>
      <c r="M21" s="334"/>
      <c r="N21" s="78"/>
    </row>
    <row r="22" spans="1:14" s="77" customFormat="1" ht="73.5" customHeight="1" x14ac:dyDescent="0.25">
      <c r="A22" s="380" t="s">
        <v>146</v>
      </c>
      <c r="B22" s="381"/>
      <c r="C22" s="382"/>
      <c r="D22" s="388">
        <f>D16/3/D10*1000</f>
        <v>15314.439946018894</v>
      </c>
      <c r="E22" s="389"/>
      <c r="F22" s="388">
        <f>F16/F10/3*1000</f>
        <v>19853.895274584931</v>
      </c>
      <c r="G22" s="389"/>
      <c r="H22" s="388">
        <f>H16/3/H10*1000</f>
        <v>18802.857142857141</v>
      </c>
      <c r="I22" s="389"/>
      <c r="J22" s="333">
        <f t="shared" si="3"/>
        <v>-1051.0381317277897</v>
      </c>
      <c r="K22" s="334"/>
      <c r="L22" s="333">
        <f t="shared" ref="L22:L27" si="4">H22/F22*100</f>
        <v>94.706136417102854</v>
      </c>
      <c r="M22" s="334"/>
    </row>
    <row r="23" spans="1:14" s="77" customFormat="1" ht="26.25" customHeight="1" x14ac:dyDescent="0.25">
      <c r="A23" s="373" t="s">
        <v>145</v>
      </c>
      <c r="B23" s="374"/>
      <c r="C23" s="375"/>
      <c r="D23" s="390">
        <f>D17/3/D11*1000</f>
        <v>30266.666666666664</v>
      </c>
      <c r="E23" s="391"/>
      <c r="F23" s="390">
        <f t="shared" ref="F23:F27" si="5">F17/F11/3*1000</f>
        <v>41666.666666666664</v>
      </c>
      <c r="G23" s="391"/>
      <c r="H23" s="390">
        <f>H17/H11/3*1000</f>
        <v>36508.333333333336</v>
      </c>
      <c r="I23" s="391"/>
      <c r="J23" s="333">
        <f t="shared" si="3"/>
        <v>-5158.3333333333285</v>
      </c>
      <c r="K23" s="334"/>
      <c r="L23" s="333">
        <f t="shared" si="4"/>
        <v>87.62</v>
      </c>
      <c r="M23" s="334"/>
    </row>
    <row r="24" spans="1:14" s="77" customFormat="1" ht="26.25" customHeight="1" x14ac:dyDescent="0.25">
      <c r="A24" s="373" t="s">
        <v>144</v>
      </c>
      <c r="B24" s="374"/>
      <c r="C24" s="375"/>
      <c r="D24" s="390">
        <f>D18/D12/3*1000</f>
        <v>20063.247863247863</v>
      </c>
      <c r="E24" s="391"/>
      <c r="F24" s="390">
        <f t="shared" si="5"/>
        <v>28832.034632034633</v>
      </c>
      <c r="G24" s="391"/>
      <c r="H24" s="390">
        <f t="shared" ref="H24:H27" si="6">H18/3/H12*1000</f>
        <v>27228.571428571428</v>
      </c>
      <c r="I24" s="391"/>
      <c r="J24" s="333">
        <f t="shared" si="3"/>
        <v>-1603.463203463205</v>
      </c>
      <c r="K24" s="334"/>
      <c r="L24" s="333">
        <f t="shared" si="4"/>
        <v>94.438605447283862</v>
      </c>
      <c r="M24" s="334"/>
    </row>
    <row r="25" spans="1:14" s="77" customFormat="1" ht="26.25" customHeight="1" x14ac:dyDescent="0.25">
      <c r="A25" s="373" t="s">
        <v>143</v>
      </c>
      <c r="B25" s="374"/>
      <c r="C25" s="375"/>
      <c r="D25" s="390">
        <f>D19/3/D13*1000</f>
        <v>12752</v>
      </c>
      <c r="E25" s="391"/>
      <c r="F25" s="390">
        <f t="shared" si="5"/>
        <v>15956.410256410256</v>
      </c>
      <c r="G25" s="391"/>
      <c r="H25" s="390">
        <f t="shared" si="6"/>
        <v>15694.535519125682</v>
      </c>
      <c r="I25" s="391"/>
      <c r="J25" s="333">
        <f t="shared" si="3"/>
        <v>-261.87473728457371</v>
      </c>
      <c r="K25" s="334"/>
      <c r="L25" s="333">
        <f t="shared" si="4"/>
        <v>98.358811705913809</v>
      </c>
      <c r="M25" s="334"/>
    </row>
    <row r="26" spans="1:14" s="77" customFormat="1" ht="26.25" customHeight="1" x14ac:dyDescent="0.25">
      <c r="A26" s="373" t="s">
        <v>142</v>
      </c>
      <c r="B26" s="374"/>
      <c r="C26" s="375"/>
      <c r="D26" s="390">
        <f>D20/3/D14*1000</f>
        <v>7487.0370370370374</v>
      </c>
      <c r="E26" s="391"/>
      <c r="F26" s="390">
        <f t="shared" si="5"/>
        <v>10118.333333333334</v>
      </c>
      <c r="G26" s="391"/>
      <c r="H26" s="390">
        <f t="shared" si="6"/>
        <v>9400</v>
      </c>
      <c r="I26" s="391"/>
      <c r="J26" s="333">
        <f t="shared" si="3"/>
        <v>-718.33333333333394</v>
      </c>
      <c r="K26" s="334"/>
      <c r="L26" s="333">
        <f t="shared" si="4"/>
        <v>92.900675341788826</v>
      </c>
      <c r="M26" s="334"/>
    </row>
    <row r="27" spans="1:14" s="77" customFormat="1" ht="30.75" customHeight="1" x14ac:dyDescent="0.25">
      <c r="A27" s="373" t="s">
        <v>199</v>
      </c>
      <c r="B27" s="374"/>
      <c r="C27" s="375"/>
      <c r="D27" s="390">
        <f>D21/3/D15*1000</f>
        <v>16722.727272727272</v>
      </c>
      <c r="E27" s="391"/>
      <c r="F27" s="390">
        <f t="shared" si="5"/>
        <v>17281.111111111113</v>
      </c>
      <c r="G27" s="391"/>
      <c r="H27" s="390">
        <f t="shared" si="6"/>
        <v>15583.908045977012</v>
      </c>
      <c r="I27" s="391"/>
      <c r="J27" s="333">
        <f t="shared" si="3"/>
        <v>-1697.2030651341011</v>
      </c>
      <c r="K27" s="334"/>
      <c r="L27" s="333">
        <f t="shared" si="4"/>
        <v>90.178854506393037</v>
      </c>
      <c r="M27" s="334"/>
    </row>
    <row r="28" spans="1:14" ht="47.25" customHeight="1" x14ac:dyDescent="0.25">
      <c r="A28" s="413" t="s">
        <v>141</v>
      </c>
      <c r="B28" s="413"/>
      <c r="C28" s="413"/>
      <c r="D28" s="394"/>
      <c r="E28" s="394"/>
      <c r="F28" s="394">
        <v>0</v>
      </c>
      <c r="G28" s="394"/>
      <c r="H28" s="394">
        <v>0</v>
      </c>
      <c r="I28" s="394"/>
      <c r="J28" s="412"/>
      <c r="K28" s="412"/>
      <c r="L28" s="412"/>
      <c r="M28" s="412"/>
    </row>
    <row r="29" spans="1:14" ht="21.95" customHeight="1" x14ac:dyDescent="0.25">
      <c r="A29" s="386" t="s">
        <v>140</v>
      </c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</row>
    <row r="30" spans="1:14" ht="23.25" customHeight="1" x14ac:dyDescent="0.25">
      <c r="A30" s="76" t="s">
        <v>139</v>
      </c>
      <c r="B30" s="395" t="s">
        <v>138</v>
      </c>
      <c r="C30" s="400"/>
      <c r="D30" s="400"/>
      <c r="E30" s="400"/>
      <c r="F30" s="400"/>
      <c r="G30" s="396"/>
      <c r="H30" s="400" t="s">
        <v>137</v>
      </c>
      <c r="I30" s="400"/>
      <c r="J30" s="400"/>
      <c r="K30" s="400"/>
      <c r="L30" s="400"/>
      <c r="M30" s="396"/>
    </row>
    <row r="31" spans="1:14" ht="11.25" customHeight="1" x14ac:dyDescent="0.25">
      <c r="A31" s="76">
        <v>1</v>
      </c>
      <c r="B31" s="395">
        <v>2</v>
      </c>
      <c r="C31" s="400"/>
      <c r="D31" s="400"/>
      <c r="E31" s="400"/>
      <c r="F31" s="400"/>
      <c r="G31" s="396"/>
      <c r="H31" s="400">
        <v>3</v>
      </c>
      <c r="I31" s="400"/>
      <c r="J31" s="400"/>
      <c r="K31" s="400"/>
      <c r="L31" s="400"/>
      <c r="M31" s="396"/>
    </row>
    <row r="32" spans="1:14" ht="58.5" customHeight="1" x14ac:dyDescent="0.25">
      <c r="A32" s="214">
        <v>40390032</v>
      </c>
      <c r="B32" s="403" t="s">
        <v>247</v>
      </c>
      <c r="C32" s="404"/>
      <c r="D32" s="404"/>
      <c r="E32" s="404"/>
      <c r="F32" s="404"/>
      <c r="G32" s="405"/>
      <c r="H32" s="406" t="s">
        <v>250</v>
      </c>
      <c r="I32" s="407"/>
      <c r="J32" s="407"/>
      <c r="K32" s="407"/>
      <c r="L32" s="407"/>
      <c r="M32" s="408"/>
    </row>
    <row r="33" spans="1:13" ht="12" customHeight="1" x14ac:dyDescent="0.25">
      <c r="A33" s="75"/>
      <c r="B33" s="406"/>
      <c r="C33" s="407"/>
      <c r="D33" s="407"/>
      <c r="E33" s="407"/>
      <c r="F33" s="407"/>
      <c r="G33" s="408"/>
      <c r="H33" s="406"/>
      <c r="I33" s="407"/>
      <c r="J33" s="407"/>
      <c r="K33" s="407"/>
      <c r="L33" s="407"/>
      <c r="M33" s="408"/>
    </row>
    <row r="34" spans="1:13" ht="21.95" customHeight="1" x14ac:dyDescent="0.25">
      <c r="A34" s="397" t="s">
        <v>228</v>
      </c>
      <c r="B34" s="397"/>
      <c r="C34" s="397"/>
      <c r="D34" s="397"/>
      <c r="E34" s="397"/>
      <c r="F34" s="397"/>
      <c r="G34" s="397"/>
      <c r="H34" s="397"/>
    </row>
    <row r="35" spans="1:13" ht="56.25" customHeight="1" x14ac:dyDescent="0.25">
      <c r="A35" s="398" t="s">
        <v>127</v>
      </c>
      <c r="B35" s="401" t="s">
        <v>136</v>
      </c>
      <c r="C35" s="402"/>
      <c r="D35" s="409" t="s">
        <v>135</v>
      </c>
      <c r="E35" s="409"/>
      <c r="F35" s="367" t="s">
        <v>134</v>
      </c>
      <c r="G35" s="367"/>
      <c r="H35" s="367" t="s">
        <v>133</v>
      </c>
      <c r="I35" s="367"/>
      <c r="J35" s="367" t="s">
        <v>132</v>
      </c>
      <c r="K35" s="367"/>
      <c r="L35" s="367" t="s">
        <v>131</v>
      </c>
      <c r="M35" s="367"/>
    </row>
    <row r="36" spans="1:13" ht="31.5" x14ac:dyDescent="0.25">
      <c r="A36" s="399"/>
      <c r="B36" s="127" t="s">
        <v>130</v>
      </c>
      <c r="C36" s="127" t="s">
        <v>129</v>
      </c>
      <c r="D36" s="409"/>
      <c r="E36" s="409"/>
      <c r="F36" s="367"/>
      <c r="G36" s="367"/>
      <c r="H36" s="367"/>
      <c r="I36" s="367"/>
      <c r="J36" s="367"/>
      <c r="K36" s="367"/>
      <c r="L36" s="367"/>
      <c r="M36" s="367"/>
    </row>
    <row r="37" spans="1:13" ht="14.25" customHeight="1" x14ac:dyDescent="0.25">
      <c r="A37" s="38">
        <v>1</v>
      </c>
      <c r="B37" s="38">
        <v>2</v>
      </c>
      <c r="C37" s="38">
        <v>3</v>
      </c>
      <c r="D37" s="410">
        <v>4</v>
      </c>
      <c r="E37" s="411"/>
      <c r="F37" s="410">
        <v>5</v>
      </c>
      <c r="G37" s="411"/>
      <c r="H37" s="395">
        <v>6</v>
      </c>
      <c r="I37" s="396"/>
      <c r="J37" s="395">
        <v>7</v>
      </c>
      <c r="K37" s="396"/>
      <c r="L37" s="395">
        <v>8</v>
      </c>
      <c r="M37" s="396"/>
    </row>
    <row r="38" spans="1:13" ht="54.75" customHeight="1" x14ac:dyDescent="0.25">
      <c r="A38" s="147" t="s">
        <v>206</v>
      </c>
      <c r="B38" s="196">
        <f>D38/D54*100</f>
        <v>98.521609285479784</v>
      </c>
      <c r="C38" s="196">
        <f>H38/H54*100</f>
        <v>97.220836960839847</v>
      </c>
      <c r="D38" s="335">
        <f>D39+D40+D41+D42</f>
        <v>18606.2</v>
      </c>
      <c r="E38" s="336"/>
      <c r="F38" s="341">
        <f>F39+F40+F41+F42+F43</f>
        <v>22560.3</v>
      </c>
      <c r="G38" s="342"/>
      <c r="H38" s="341">
        <f>H39+H40+H41+H42+H43</f>
        <v>23004.2</v>
      </c>
      <c r="I38" s="342"/>
      <c r="J38" s="341">
        <f>H38-F38</f>
        <v>443.90000000000146</v>
      </c>
      <c r="K38" s="342"/>
      <c r="L38" s="335">
        <f>H38/F38*100</f>
        <v>101.96761567886952</v>
      </c>
      <c r="M38" s="336"/>
    </row>
    <row r="39" spans="1:13" ht="27.75" customHeight="1" x14ac:dyDescent="0.25">
      <c r="A39" s="148" t="s">
        <v>207</v>
      </c>
      <c r="B39" s="195">
        <f>D39/D54*100</f>
        <v>83.988689675622425</v>
      </c>
      <c r="C39" s="195">
        <f>H39/H54*100</f>
        <v>87.011131866552844</v>
      </c>
      <c r="D39" s="337">
        <v>15861.6</v>
      </c>
      <c r="E39" s="338"/>
      <c r="F39" s="333">
        <v>20050</v>
      </c>
      <c r="G39" s="334"/>
      <c r="H39" s="333">
        <v>20588.400000000001</v>
      </c>
      <c r="I39" s="334"/>
      <c r="J39" s="333">
        <f>H39-F39</f>
        <v>538.40000000000146</v>
      </c>
      <c r="K39" s="334"/>
      <c r="L39" s="337">
        <f t="shared" ref="L39:L45" si="7">H39/F39*100</f>
        <v>102.6852867830424</v>
      </c>
      <c r="M39" s="338"/>
    </row>
    <row r="40" spans="1:13" ht="42.75" customHeight="1" x14ac:dyDescent="0.25">
      <c r="A40" s="148" t="s">
        <v>208</v>
      </c>
      <c r="B40" s="195">
        <f>D40/D54*100</f>
        <v>10.278310229065838</v>
      </c>
      <c r="C40" s="195">
        <f>H40/H54*100</f>
        <v>9.4447590631312934</v>
      </c>
      <c r="D40" s="337">
        <v>1941.1</v>
      </c>
      <c r="E40" s="338"/>
      <c r="F40" s="333">
        <v>2234.8000000000002</v>
      </c>
      <c r="G40" s="334"/>
      <c r="H40" s="333">
        <v>2234.8000000000002</v>
      </c>
      <c r="I40" s="334"/>
      <c r="J40" s="333">
        <f t="shared" ref="J40:J47" si="8">H40-F40</f>
        <v>0</v>
      </c>
      <c r="K40" s="334"/>
      <c r="L40" s="337">
        <f t="shared" ref="L40:L41" si="9">H40/F40*100</f>
        <v>100</v>
      </c>
      <c r="M40" s="338"/>
    </row>
    <row r="41" spans="1:13" ht="59.25" customHeight="1" x14ac:dyDescent="0.25">
      <c r="A41" s="149" t="s">
        <v>209</v>
      </c>
      <c r="B41" s="195">
        <f>D41/D54*100</f>
        <v>0.33253200885339995</v>
      </c>
      <c r="C41" s="195">
        <f>H41/H54*100</f>
        <v>0.3626097760948026</v>
      </c>
      <c r="D41" s="337">
        <v>62.8</v>
      </c>
      <c r="E41" s="338"/>
      <c r="F41" s="333">
        <v>116.9</v>
      </c>
      <c r="G41" s="334"/>
      <c r="H41" s="333">
        <v>85.8</v>
      </c>
      <c r="I41" s="334"/>
      <c r="J41" s="333">
        <f t="shared" si="8"/>
        <v>-31.100000000000009</v>
      </c>
      <c r="K41" s="334"/>
      <c r="L41" s="337">
        <f t="shared" si="9"/>
        <v>73.396065012831471</v>
      </c>
      <c r="M41" s="338"/>
    </row>
    <row r="42" spans="1:13" ht="47.45" customHeight="1" x14ac:dyDescent="0.25">
      <c r="A42" s="149" t="s">
        <v>268</v>
      </c>
      <c r="B42" s="195"/>
      <c r="C42" s="195">
        <f>H42/H54*100</f>
        <v>0</v>
      </c>
      <c r="D42" s="337">
        <v>740.7</v>
      </c>
      <c r="E42" s="338"/>
      <c r="F42" s="333"/>
      <c r="G42" s="334"/>
      <c r="H42" s="333"/>
      <c r="I42" s="334"/>
      <c r="J42" s="333">
        <f t="shared" ref="J42" si="10">H42-F42</f>
        <v>0</v>
      </c>
      <c r="K42" s="334"/>
      <c r="L42" s="337"/>
      <c r="M42" s="338"/>
    </row>
    <row r="43" spans="1:13" ht="42" customHeight="1" x14ac:dyDescent="0.25">
      <c r="A43" s="149" t="s">
        <v>295</v>
      </c>
      <c r="B43" s="195"/>
      <c r="C43" s="195">
        <f>H43/H54*100</f>
        <v>0.40233625506089987</v>
      </c>
      <c r="D43" s="355"/>
      <c r="E43" s="356"/>
      <c r="F43" s="333">
        <v>158.6</v>
      </c>
      <c r="G43" s="334"/>
      <c r="H43" s="333">
        <v>95.2</v>
      </c>
      <c r="I43" s="334"/>
      <c r="J43" s="333"/>
      <c r="K43" s="334"/>
      <c r="L43" s="355"/>
      <c r="M43" s="356"/>
    </row>
    <row r="44" spans="1:13" ht="41.25" customHeight="1" x14ac:dyDescent="0.25">
      <c r="A44" s="150" t="s">
        <v>210</v>
      </c>
      <c r="B44" s="196">
        <f>D44/D54*100</f>
        <v>1.2522901288826289</v>
      </c>
      <c r="C44" s="196">
        <f>H44/H54*100</f>
        <v>1.6262499049100239</v>
      </c>
      <c r="D44" s="335">
        <f>D45+D46+D47+D48</f>
        <v>236.5</v>
      </c>
      <c r="E44" s="336"/>
      <c r="F44" s="335">
        <f t="shared" ref="F44" si="11">F45+F46+F47+F48</f>
        <v>518.4</v>
      </c>
      <c r="G44" s="336"/>
      <c r="H44" s="335">
        <f t="shared" ref="H44" si="12">H45+H46+H47+H48</f>
        <v>384.8</v>
      </c>
      <c r="I44" s="336"/>
      <c r="J44" s="341">
        <f t="shared" si="8"/>
        <v>-133.59999999999997</v>
      </c>
      <c r="K44" s="342"/>
      <c r="L44" s="335">
        <f t="shared" si="7"/>
        <v>74.228395061728406</v>
      </c>
      <c r="M44" s="336"/>
    </row>
    <row r="45" spans="1:13" ht="42" customHeight="1" x14ac:dyDescent="0.25">
      <c r="A45" s="149" t="s">
        <v>211</v>
      </c>
      <c r="B45" s="195">
        <v>2</v>
      </c>
      <c r="C45" s="195">
        <f>H45/H54*100</f>
        <v>0.70958253387316272</v>
      </c>
      <c r="D45" s="337">
        <v>102.6</v>
      </c>
      <c r="E45" s="338"/>
      <c r="F45" s="333">
        <v>230.5</v>
      </c>
      <c r="G45" s="334"/>
      <c r="H45" s="333">
        <v>167.9</v>
      </c>
      <c r="I45" s="334"/>
      <c r="J45" s="333">
        <f t="shared" si="8"/>
        <v>-62.599999999999994</v>
      </c>
      <c r="K45" s="334"/>
      <c r="L45" s="337">
        <f t="shared" si="7"/>
        <v>72.841648590021691</v>
      </c>
      <c r="M45" s="338"/>
    </row>
    <row r="46" spans="1:13" ht="60.75" customHeight="1" x14ac:dyDescent="0.25">
      <c r="A46" s="149" t="s">
        <v>51</v>
      </c>
      <c r="B46" s="196"/>
      <c r="C46" s="195">
        <f>H46/H54*100</f>
        <v>0.91666737103686113</v>
      </c>
      <c r="D46" s="337">
        <v>0</v>
      </c>
      <c r="E46" s="338"/>
      <c r="F46" s="333">
        <v>287.89999999999998</v>
      </c>
      <c r="G46" s="334"/>
      <c r="H46" s="341">
        <v>216.9</v>
      </c>
      <c r="I46" s="342"/>
      <c r="J46" s="333">
        <f t="shared" si="8"/>
        <v>-70.999999999999972</v>
      </c>
      <c r="K46" s="334"/>
      <c r="L46" s="337">
        <f t="shared" ref="L46" si="13">H46/F46*100</f>
        <v>75.338659256686356</v>
      </c>
      <c r="M46" s="338"/>
    </row>
    <row r="47" spans="1:13" ht="42.75" customHeight="1" x14ac:dyDescent="0.25">
      <c r="A47" s="149" t="s">
        <v>212</v>
      </c>
      <c r="B47" s="195">
        <f>D47/D54*100</f>
        <v>0.7090133118705455</v>
      </c>
      <c r="C47" s="195">
        <f>H47/H54*100</f>
        <v>0</v>
      </c>
      <c r="D47" s="337">
        <v>133.9</v>
      </c>
      <c r="E47" s="338"/>
      <c r="F47" s="333"/>
      <c r="G47" s="334"/>
      <c r="H47" s="341"/>
      <c r="I47" s="342"/>
      <c r="J47" s="333">
        <f t="shared" si="8"/>
        <v>0</v>
      </c>
      <c r="K47" s="334"/>
      <c r="L47" s="337"/>
      <c r="M47" s="338"/>
    </row>
    <row r="48" spans="1:13" ht="42.75" customHeight="1" x14ac:dyDescent="0.25">
      <c r="A48" s="149" t="s">
        <v>68</v>
      </c>
      <c r="B48" s="196"/>
      <c r="C48" s="195">
        <f>H48/H54*100</f>
        <v>0</v>
      </c>
      <c r="D48" s="335">
        <v>0</v>
      </c>
      <c r="E48" s="336"/>
      <c r="F48" s="341"/>
      <c r="G48" s="342"/>
      <c r="H48" s="341"/>
      <c r="I48" s="342"/>
      <c r="J48" s="333">
        <f t="shared" ref="J48:J54" si="14">H48-F48</f>
        <v>0</v>
      </c>
      <c r="K48" s="334"/>
      <c r="L48" s="337"/>
      <c r="M48" s="338"/>
    </row>
    <row r="49" spans="1:13" ht="35.450000000000003" customHeight="1" x14ac:dyDescent="0.25">
      <c r="A49" s="151" t="s">
        <v>242</v>
      </c>
      <c r="B49" s="197">
        <f>D49/D54*100</f>
        <v>0.22610058563758248</v>
      </c>
      <c r="C49" s="197">
        <f>H49/H54*100</f>
        <v>1.1529131342501415</v>
      </c>
      <c r="D49" s="343">
        <f>D50+D51+D52</f>
        <v>42.7</v>
      </c>
      <c r="E49" s="344"/>
      <c r="F49" s="343">
        <v>25</v>
      </c>
      <c r="G49" s="344"/>
      <c r="H49" s="343">
        <f>H50+H51+H52</f>
        <v>272.8</v>
      </c>
      <c r="I49" s="344"/>
      <c r="J49" s="341">
        <f t="shared" si="14"/>
        <v>247.8</v>
      </c>
      <c r="K49" s="342"/>
      <c r="L49" s="335">
        <f t="shared" ref="L49" si="15">H49/F49*100</f>
        <v>1091.2</v>
      </c>
      <c r="M49" s="336"/>
    </row>
    <row r="50" spans="1:13" ht="36.75" customHeight="1" x14ac:dyDescent="0.25">
      <c r="A50" s="292" t="s">
        <v>260</v>
      </c>
      <c r="B50" s="215">
        <f>D50/D54*100</f>
        <v>1.1119700932995859E-2</v>
      </c>
      <c r="C50" s="213">
        <f>H50/H54*100</f>
        <v>6.7619538665697459E-3</v>
      </c>
      <c r="D50" s="361">
        <v>2.1</v>
      </c>
      <c r="E50" s="362"/>
      <c r="F50" s="361"/>
      <c r="G50" s="362"/>
      <c r="H50" s="345">
        <v>1.6</v>
      </c>
      <c r="I50" s="346"/>
      <c r="J50" s="333"/>
      <c r="K50" s="334"/>
      <c r="L50" s="335"/>
      <c r="M50" s="336"/>
    </row>
    <row r="51" spans="1:13" ht="42" customHeight="1" x14ac:dyDescent="0.25">
      <c r="A51" s="148" t="s">
        <v>261</v>
      </c>
      <c r="B51" s="215">
        <f>D51/D54*100</f>
        <v>0.16097090874432099</v>
      </c>
      <c r="C51" s="213">
        <f>H51/H54*100</f>
        <v>0.95428073941965541</v>
      </c>
      <c r="D51" s="361">
        <v>30.4</v>
      </c>
      <c r="E51" s="362"/>
      <c r="F51" s="361"/>
      <c r="G51" s="362"/>
      <c r="H51" s="347">
        <v>225.8</v>
      </c>
      <c r="I51" s="348"/>
      <c r="J51" s="333"/>
      <c r="K51" s="334"/>
      <c r="L51" s="335"/>
      <c r="M51" s="336"/>
    </row>
    <row r="52" spans="1:13" ht="31.5" customHeight="1" x14ac:dyDescent="0.25">
      <c r="A52" s="148" t="s">
        <v>296</v>
      </c>
      <c r="B52" s="215">
        <f>D52/D54*100</f>
        <v>5.4009975960265591E-2</v>
      </c>
      <c r="C52" s="213">
        <f>H52/H54*100</f>
        <v>0.19187044096391653</v>
      </c>
      <c r="D52" s="345">
        <v>10.199999999999999</v>
      </c>
      <c r="E52" s="346"/>
      <c r="F52" s="365"/>
      <c r="G52" s="366"/>
      <c r="H52" s="347">
        <v>45.4</v>
      </c>
      <c r="I52" s="348"/>
      <c r="J52" s="333"/>
      <c r="K52" s="334"/>
      <c r="L52" s="357"/>
      <c r="M52" s="358"/>
    </row>
    <row r="53" spans="1:13" ht="34.5" customHeight="1" x14ac:dyDescent="0.25">
      <c r="A53" s="224" t="s">
        <v>269</v>
      </c>
      <c r="B53" s="227">
        <f>D53/D54*100</f>
        <v>0</v>
      </c>
      <c r="C53" s="197">
        <f>H53/H54*100</f>
        <v>0</v>
      </c>
      <c r="D53" s="345"/>
      <c r="E53" s="346"/>
      <c r="F53" s="365"/>
      <c r="G53" s="366"/>
      <c r="H53" s="353"/>
      <c r="I53" s="354"/>
      <c r="J53" s="333"/>
      <c r="K53" s="334"/>
      <c r="L53" s="355"/>
      <c r="M53" s="356"/>
    </row>
    <row r="54" spans="1:13" ht="28.5" customHeight="1" x14ac:dyDescent="0.25">
      <c r="A54" s="176" t="s">
        <v>128</v>
      </c>
      <c r="B54" s="293">
        <f>B38+B44+B49</f>
        <v>100</v>
      </c>
      <c r="C54" s="293">
        <f>C38+C44+C49</f>
        <v>100.00000000000001</v>
      </c>
      <c r="D54" s="359">
        <f>D49+D44+D38</f>
        <v>18885.400000000001</v>
      </c>
      <c r="E54" s="360"/>
      <c r="F54" s="363">
        <f>F38+F44+F49</f>
        <v>23103.7</v>
      </c>
      <c r="G54" s="364"/>
      <c r="H54" s="349">
        <f>H38+H44+H49+H53</f>
        <v>23661.8</v>
      </c>
      <c r="I54" s="350"/>
      <c r="J54" s="351">
        <f t="shared" si="14"/>
        <v>558.09999999999854</v>
      </c>
      <c r="K54" s="352"/>
      <c r="L54" s="339">
        <f>H54/F54*100</f>
        <v>102.41563039686284</v>
      </c>
      <c r="M54" s="340"/>
    </row>
  </sheetData>
  <mergeCells count="238">
    <mergeCell ref="L18:M18"/>
    <mergeCell ref="J19:K19"/>
    <mergeCell ref="J18:K18"/>
    <mergeCell ref="L22:M22"/>
    <mergeCell ref="F17:G17"/>
    <mergeCell ref="L46:M46"/>
    <mergeCell ref="L41:M41"/>
    <mergeCell ref="L44:M44"/>
    <mergeCell ref="L45:M45"/>
    <mergeCell ref="L38:M38"/>
    <mergeCell ref="L39:M39"/>
    <mergeCell ref="L40:M40"/>
    <mergeCell ref="L37:M37"/>
    <mergeCell ref="L19:M19"/>
    <mergeCell ref="L21:M21"/>
    <mergeCell ref="L26:M26"/>
    <mergeCell ref="L20:M20"/>
    <mergeCell ref="L24:M24"/>
    <mergeCell ref="H46:I46"/>
    <mergeCell ref="J38:K38"/>
    <mergeCell ref="J39:K39"/>
    <mergeCell ref="H39:I39"/>
    <mergeCell ref="H40:I40"/>
    <mergeCell ref="H41:I41"/>
    <mergeCell ref="J42:K42"/>
    <mergeCell ref="F43:G43"/>
    <mergeCell ref="H43:I43"/>
    <mergeCell ref="J43:K43"/>
    <mergeCell ref="L42:M42"/>
    <mergeCell ref="F42:G42"/>
    <mergeCell ref="F38:G38"/>
    <mergeCell ref="F39:G39"/>
    <mergeCell ref="F40:G40"/>
    <mergeCell ref="F41:G41"/>
    <mergeCell ref="J41:K41"/>
    <mergeCell ref="L43:M43"/>
    <mergeCell ref="F44:G44"/>
    <mergeCell ref="F45:G45"/>
    <mergeCell ref="F46:G46"/>
    <mergeCell ref="D38:E38"/>
    <mergeCell ref="D44:E44"/>
    <mergeCell ref="D41:E41"/>
    <mergeCell ref="D42:E42"/>
    <mergeCell ref="H35:I36"/>
    <mergeCell ref="D45:E45"/>
    <mergeCell ref="D43:E43"/>
    <mergeCell ref="H42:I42"/>
    <mergeCell ref="A27:C27"/>
    <mergeCell ref="D27:E27"/>
    <mergeCell ref="F27:G27"/>
    <mergeCell ref="D39:E39"/>
    <mergeCell ref="D40:E40"/>
    <mergeCell ref="D35:E36"/>
    <mergeCell ref="F35:G36"/>
    <mergeCell ref="H31:M31"/>
    <mergeCell ref="B30:G30"/>
    <mergeCell ref="D37:E37"/>
    <mergeCell ref="F37:G37"/>
    <mergeCell ref="H32:M32"/>
    <mergeCell ref="H33:M33"/>
    <mergeCell ref="J28:K28"/>
    <mergeCell ref="L28:M28"/>
    <mergeCell ref="L27:M27"/>
    <mergeCell ref="A28:C28"/>
    <mergeCell ref="D28:E28"/>
    <mergeCell ref="J40:K40"/>
    <mergeCell ref="J44:K44"/>
    <mergeCell ref="J45:K45"/>
    <mergeCell ref="J27:K27"/>
    <mergeCell ref="L23:M23"/>
    <mergeCell ref="L25:M25"/>
    <mergeCell ref="J24:K24"/>
    <mergeCell ref="H38:I38"/>
    <mergeCell ref="J25:K25"/>
    <mergeCell ref="H28:I28"/>
    <mergeCell ref="H27:I27"/>
    <mergeCell ref="L35:M36"/>
    <mergeCell ref="H37:I37"/>
    <mergeCell ref="J37:K37"/>
    <mergeCell ref="A34:H34"/>
    <mergeCell ref="A29:M29"/>
    <mergeCell ref="A35:A36"/>
    <mergeCell ref="H30:M30"/>
    <mergeCell ref="B35:C35"/>
    <mergeCell ref="B31:G31"/>
    <mergeCell ref="B32:G32"/>
    <mergeCell ref="B33:G33"/>
    <mergeCell ref="H23:I23"/>
    <mergeCell ref="D23:E23"/>
    <mergeCell ref="J26:K26"/>
    <mergeCell ref="H26:I26"/>
    <mergeCell ref="J35:K36"/>
    <mergeCell ref="F19:G19"/>
    <mergeCell ref="F26:G26"/>
    <mergeCell ref="H22:I22"/>
    <mergeCell ref="J22:K22"/>
    <mergeCell ref="A21:C21"/>
    <mergeCell ref="D21:E21"/>
    <mergeCell ref="F21:G21"/>
    <mergeCell ref="H21:I21"/>
    <mergeCell ref="J21:K21"/>
    <mergeCell ref="H25:I25"/>
    <mergeCell ref="J23:K23"/>
    <mergeCell ref="H24:I24"/>
    <mergeCell ref="D24:E24"/>
    <mergeCell ref="F24:G24"/>
    <mergeCell ref="A20:C20"/>
    <mergeCell ref="D20:E20"/>
    <mergeCell ref="F20:G20"/>
    <mergeCell ref="F28:G28"/>
    <mergeCell ref="A26:C26"/>
    <mergeCell ref="D25:E25"/>
    <mergeCell ref="D26:E26"/>
    <mergeCell ref="F25:G25"/>
    <mergeCell ref="A22:C22"/>
    <mergeCell ref="D22:E22"/>
    <mergeCell ref="A23:C23"/>
    <mergeCell ref="F22:G22"/>
    <mergeCell ref="A24:C24"/>
    <mergeCell ref="A25:C25"/>
    <mergeCell ref="F23:G23"/>
    <mergeCell ref="H18:I18"/>
    <mergeCell ref="D18:E18"/>
    <mergeCell ref="A18:C18"/>
    <mergeCell ref="F18:G18"/>
    <mergeCell ref="H20:I20"/>
    <mergeCell ref="D19:E19"/>
    <mergeCell ref="J20:K20"/>
    <mergeCell ref="A14:C14"/>
    <mergeCell ref="J14:K14"/>
    <mergeCell ref="H15:I15"/>
    <mergeCell ref="D15:E15"/>
    <mergeCell ref="J15:K15"/>
    <mergeCell ref="D16:E16"/>
    <mergeCell ref="F15:G15"/>
    <mergeCell ref="D14:E14"/>
    <mergeCell ref="F14:G14"/>
    <mergeCell ref="A15:C15"/>
    <mergeCell ref="H19:I19"/>
    <mergeCell ref="A19:C19"/>
    <mergeCell ref="L17:M17"/>
    <mergeCell ref="H17:I17"/>
    <mergeCell ref="J17:K17"/>
    <mergeCell ref="H16:I16"/>
    <mergeCell ref="L16:M16"/>
    <mergeCell ref="J16:K16"/>
    <mergeCell ref="A12:C12"/>
    <mergeCell ref="H13:I13"/>
    <mergeCell ref="F13:G13"/>
    <mergeCell ref="A13:C13"/>
    <mergeCell ref="D13:E13"/>
    <mergeCell ref="F16:G16"/>
    <mergeCell ref="D17:E17"/>
    <mergeCell ref="A16:C16"/>
    <mergeCell ref="L14:M14"/>
    <mergeCell ref="L13:M13"/>
    <mergeCell ref="H14:I14"/>
    <mergeCell ref="L12:M12"/>
    <mergeCell ref="L15:M15"/>
    <mergeCell ref="A17:C17"/>
    <mergeCell ref="J13:K13"/>
    <mergeCell ref="A1:M1"/>
    <mergeCell ref="A2:M2"/>
    <mergeCell ref="A3:M3"/>
    <mergeCell ref="D8:E8"/>
    <mergeCell ref="F8:G8"/>
    <mergeCell ref="A5:M5"/>
    <mergeCell ref="A8:C8"/>
    <mergeCell ref="A4:M4"/>
    <mergeCell ref="J8:K8"/>
    <mergeCell ref="H8:I8"/>
    <mergeCell ref="L8:M8"/>
    <mergeCell ref="A9:C9"/>
    <mergeCell ref="A11:C11"/>
    <mergeCell ref="D11:E11"/>
    <mergeCell ref="D10:E10"/>
    <mergeCell ref="D9:E9"/>
    <mergeCell ref="F9:G9"/>
    <mergeCell ref="F10:G10"/>
    <mergeCell ref="A10:C10"/>
    <mergeCell ref="H9:I9"/>
    <mergeCell ref="H10:I10"/>
    <mergeCell ref="H11:I11"/>
    <mergeCell ref="L9:M9"/>
    <mergeCell ref="J9:K9"/>
    <mergeCell ref="F11:G11"/>
    <mergeCell ref="L11:M11"/>
    <mergeCell ref="L10:M10"/>
    <mergeCell ref="D12:E12"/>
    <mergeCell ref="J12:K12"/>
    <mergeCell ref="F12:G12"/>
    <mergeCell ref="H12:I12"/>
    <mergeCell ref="J11:K11"/>
    <mergeCell ref="J10:K10"/>
    <mergeCell ref="L47:M47"/>
    <mergeCell ref="L49:M49"/>
    <mergeCell ref="L50:M50"/>
    <mergeCell ref="L51:M51"/>
    <mergeCell ref="D54:E54"/>
    <mergeCell ref="F47:G47"/>
    <mergeCell ref="F49:G49"/>
    <mergeCell ref="F50:G50"/>
    <mergeCell ref="F51:G51"/>
    <mergeCell ref="F54:G54"/>
    <mergeCell ref="F48:G48"/>
    <mergeCell ref="D48:E48"/>
    <mergeCell ref="D53:E53"/>
    <mergeCell ref="F53:G53"/>
    <mergeCell ref="D52:E52"/>
    <mergeCell ref="F52:G52"/>
    <mergeCell ref="D47:E47"/>
    <mergeCell ref="D49:E49"/>
    <mergeCell ref="D50:E50"/>
    <mergeCell ref="D51:E51"/>
    <mergeCell ref="J46:K46"/>
    <mergeCell ref="H44:I44"/>
    <mergeCell ref="H45:I45"/>
    <mergeCell ref="D46:E46"/>
    <mergeCell ref="L54:M54"/>
    <mergeCell ref="H47:I47"/>
    <mergeCell ref="J47:K47"/>
    <mergeCell ref="H49:I49"/>
    <mergeCell ref="H50:I50"/>
    <mergeCell ref="H51:I51"/>
    <mergeCell ref="H54:I54"/>
    <mergeCell ref="J49:K49"/>
    <mergeCell ref="J50:K50"/>
    <mergeCell ref="J51:K51"/>
    <mergeCell ref="J54:K54"/>
    <mergeCell ref="H48:I48"/>
    <mergeCell ref="J48:K48"/>
    <mergeCell ref="L48:M48"/>
    <mergeCell ref="H53:I53"/>
    <mergeCell ref="J53:K53"/>
    <mergeCell ref="L53:M53"/>
    <mergeCell ref="H52:I52"/>
    <mergeCell ref="J52:K52"/>
    <mergeCell ref="L52:M52"/>
  </mergeCells>
  <pageMargins left="1.1811023622047245" right="0.47244094488188981" top="0.27559055118110237" bottom="0.15748031496062992" header="0.27559055118110237" footer="0.15748031496062992"/>
  <pageSetup paperSize="9" scale="60" fitToHeight="0" orientation="landscape" r:id="rId1"/>
  <headerFooter alignWithMargins="0">
    <oddHeader xml:space="preserve">&amp;C&amp;"Times New Roman,обычный"&amp;14 
</oddHeader>
  </headerFooter>
  <rowBreaks count="1" manualBreakCount="1">
    <brk id="28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86"/>
  <sheetViews>
    <sheetView view="pageBreakPreview" zoomScale="75" zoomScaleNormal="100" zoomScaleSheetLayoutView="75" workbookViewId="0">
      <selection activeCell="AC15" sqref="AC15:AE17"/>
    </sheetView>
  </sheetViews>
  <sheetFormatPr defaultColWidth="9.140625" defaultRowHeight="18.75" x14ac:dyDescent="0.25"/>
  <cols>
    <col min="1" max="1" width="8.28515625" style="71" customWidth="1"/>
    <col min="2" max="2" width="22.42578125" style="71" customWidth="1"/>
    <col min="3" max="3" width="4.7109375" style="71" customWidth="1"/>
    <col min="4" max="4" width="4.42578125" style="71" customWidth="1"/>
    <col min="5" max="5" width="6.7109375" style="71" customWidth="1"/>
    <col min="6" max="6" width="2.7109375" style="71" customWidth="1"/>
    <col min="7" max="7" width="10.7109375" style="71" customWidth="1"/>
    <col min="8" max="8" width="11" style="71" customWidth="1"/>
    <col min="9" max="9" width="9.7109375" style="71" customWidth="1"/>
    <col min="10" max="10" width="11" style="71" hidden="1" customWidth="1"/>
    <col min="11" max="11" width="11" style="71" customWidth="1"/>
    <col min="12" max="12" width="5.28515625" style="71" customWidth="1"/>
    <col min="13" max="13" width="4.140625" style="71" customWidth="1"/>
    <col min="14" max="14" width="9.85546875" style="71" customWidth="1"/>
    <col min="15" max="15" width="9.28515625" style="71" customWidth="1"/>
    <col min="16" max="16" width="9.7109375" style="71" customWidth="1"/>
    <col min="17" max="17" width="10.85546875" style="71" customWidth="1"/>
    <col min="18" max="18" width="6.28515625" style="71" customWidth="1"/>
    <col min="19" max="19" width="13.42578125" style="71" customWidth="1"/>
    <col min="20" max="20" width="10.7109375" style="71" customWidth="1"/>
    <col min="21" max="21" width="11.42578125" style="71" customWidth="1"/>
    <col min="22" max="22" width="9.85546875" style="71" customWidth="1"/>
    <col min="23" max="23" width="9.42578125" style="71" customWidth="1"/>
    <col min="24" max="24" width="4.85546875" style="71" customWidth="1"/>
    <col min="25" max="25" width="6.28515625" style="71" customWidth="1"/>
    <col min="26" max="26" width="11.28515625" style="71" customWidth="1"/>
    <col min="27" max="27" width="9.5703125" style="71" customWidth="1"/>
    <col min="28" max="28" width="8" style="71" customWidth="1"/>
    <col min="29" max="29" width="14.42578125" style="71" customWidth="1"/>
    <col min="30" max="30" width="11.28515625" style="71" customWidth="1"/>
    <col min="31" max="31" width="11.42578125" style="71" customWidth="1"/>
    <col min="32" max="32" width="2" style="71" customWidth="1"/>
    <col min="33" max="16384" width="9.140625" style="71"/>
  </cols>
  <sheetData>
    <row r="1" spans="1:31" x14ac:dyDescent="0.25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Q1" s="102"/>
      <c r="R1" s="102"/>
      <c r="S1" s="102"/>
      <c r="T1" s="102"/>
      <c r="U1" s="102"/>
      <c r="AB1" s="447"/>
      <c r="AC1" s="448"/>
      <c r="AD1" s="448"/>
      <c r="AE1" s="448"/>
    </row>
    <row r="2" spans="1:31" ht="18.75" customHeight="1" x14ac:dyDescent="0.25">
      <c r="B2" s="128" t="s">
        <v>217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</row>
    <row r="3" spans="1:31" x14ac:dyDescent="0.2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</row>
    <row r="4" spans="1:31" ht="41.25" customHeight="1" x14ac:dyDescent="0.25">
      <c r="A4" s="449" t="s">
        <v>156</v>
      </c>
      <c r="B4" s="449" t="s">
        <v>187</v>
      </c>
      <c r="C4" s="451" t="s">
        <v>192</v>
      </c>
      <c r="D4" s="452"/>
      <c r="E4" s="452"/>
      <c r="F4" s="453"/>
      <c r="G4" s="451" t="s">
        <v>186</v>
      </c>
      <c r="H4" s="452"/>
      <c r="I4" s="452"/>
      <c r="J4" s="452"/>
      <c r="K4" s="452"/>
      <c r="L4" s="452"/>
      <c r="M4" s="453"/>
      <c r="N4" s="410" t="s">
        <v>191</v>
      </c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11"/>
      <c r="Z4" s="457" t="s">
        <v>190</v>
      </c>
      <c r="AA4" s="458"/>
      <c r="AB4" s="461" t="s">
        <v>189</v>
      </c>
      <c r="AC4" s="461"/>
      <c r="AD4" s="122"/>
      <c r="AE4" s="122"/>
    </row>
    <row r="5" spans="1:31" ht="57" customHeight="1" x14ac:dyDescent="0.25">
      <c r="A5" s="450"/>
      <c r="B5" s="450"/>
      <c r="C5" s="454"/>
      <c r="D5" s="455"/>
      <c r="E5" s="455"/>
      <c r="F5" s="456"/>
      <c r="G5" s="454"/>
      <c r="H5" s="455"/>
      <c r="I5" s="455"/>
      <c r="J5" s="455"/>
      <c r="K5" s="455"/>
      <c r="L5" s="455"/>
      <c r="M5" s="456"/>
      <c r="N5" s="410" t="s">
        <v>181</v>
      </c>
      <c r="O5" s="440"/>
      <c r="P5" s="440"/>
      <c r="Q5" s="411"/>
      <c r="R5" s="410" t="s">
        <v>155</v>
      </c>
      <c r="S5" s="440"/>
      <c r="T5" s="440"/>
      <c r="U5" s="411"/>
      <c r="V5" s="410" t="s">
        <v>154</v>
      </c>
      <c r="W5" s="440"/>
      <c r="X5" s="440"/>
      <c r="Y5" s="411"/>
      <c r="Z5" s="459"/>
      <c r="AA5" s="460"/>
      <c r="AB5" s="461"/>
      <c r="AC5" s="461"/>
      <c r="AD5" s="122"/>
      <c r="AE5" s="122"/>
    </row>
    <row r="6" spans="1:31" ht="18" customHeight="1" x14ac:dyDescent="0.25">
      <c r="A6" s="112">
        <v>1</v>
      </c>
      <c r="B6" s="119">
        <v>2</v>
      </c>
      <c r="C6" s="441">
        <v>3</v>
      </c>
      <c r="D6" s="442"/>
      <c r="E6" s="442"/>
      <c r="F6" s="443"/>
      <c r="G6" s="441">
        <v>4</v>
      </c>
      <c r="H6" s="442"/>
      <c r="I6" s="442"/>
      <c r="J6" s="442"/>
      <c r="K6" s="442"/>
      <c r="L6" s="442"/>
      <c r="M6" s="443"/>
      <c r="N6" s="444">
        <v>5</v>
      </c>
      <c r="O6" s="445"/>
      <c r="P6" s="445"/>
      <c r="Q6" s="446"/>
      <c r="R6" s="444">
        <v>6</v>
      </c>
      <c r="S6" s="445"/>
      <c r="T6" s="445"/>
      <c r="U6" s="446"/>
      <c r="V6" s="444">
        <v>7</v>
      </c>
      <c r="W6" s="445"/>
      <c r="X6" s="445"/>
      <c r="Y6" s="445"/>
      <c r="Z6" s="462">
        <v>8</v>
      </c>
      <c r="AA6" s="462"/>
      <c r="AB6" s="444">
        <v>9</v>
      </c>
      <c r="AC6" s="446"/>
      <c r="AD6" s="121"/>
      <c r="AE6" s="121"/>
    </row>
    <row r="7" spans="1:31" ht="20.100000000000001" customHeight="1" x14ac:dyDescent="0.25">
      <c r="A7" s="112">
        <v>1</v>
      </c>
      <c r="B7" s="120" t="s">
        <v>270</v>
      </c>
      <c r="C7" s="466">
        <v>2006</v>
      </c>
      <c r="D7" s="467"/>
      <c r="E7" s="467"/>
      <c r="F7" s="468"/>
      <c r="G7" s="469" t="s">
        <v>271</v>
      </c>
      <c r="H7" s="470"/>
      <c r="I7" s="470"/>
      <c r="J7" s="470"/>
      <c r="K7" s="470"/>
      <c r="L7" s="470"/>
      <c r="M7" s="471"/>
      <c r="N7" s="472">
        <v>0</v>
      </c>
      <c r="O7" s="473"/>
      <c r="P7" s="473"/>
      <c r="Q7" s="474"/>
      <c r="R7" s="333"/>
      <c r="S7" s="475"/>
      <c r="T7" s="475"/>
      <c r="U7" s="334"/>
      <c r="V7" s="476"/>
      <c r="W7" s="477"/>
      <c r="X7" s="477"/>
      <c r="Y7" s="477"/>
      <c r="Z7" s="333">
        <f>V7-R7</f>
        <v>0</v>
      </c>
      <c r="AA7" s="334"/>
      <c r="AB7" s="478"/>
      <c r="AC7" s="479"/>
      <c r="AD7" s="118"/>
      <c r="AE7" s="118"/>
    </row>
    <row r="8" spans="1:31" ht="20.100000000000001" customHeight="1" x14ac:dyDescent="0.25">
      <c r="A8" s="112">
        <v>2</v>
      </c>
      <c r="B8" s="120"/>
      <c r="C8" s="466"/>
      <c r="D8" s="467"/>
      <c r="E8" s="467"/>
      <c r="F8" s="468"/>
      <c r="G8" s="469"/>
      <c r="H8" s="470"/>
      <c r="I8" s="470"/>
      <c r="J8" s="470"/>
      <c r="K8" s="470"/>
      <c r="L8" s="470"/>
      <c r="M8" s="471"/>
      <c r="N8" s="472"/>
      <c r="O8" s="473"/>
      <c r="P8" s="473"/>
      <c r="Q8" s="474"/>
      <c r="R8" s="333"/>
      <c r="S8" s="475"/>
      <c r="T8" s="475"/>
      <c r="U8" s="334"/>
      <c r="V8" s="333"/>
      <c r="W8" s="475"/>
      <c r="X8" s="475"/>
      <c r="Y8" s="475"/>
      <c r="Z8" s="333"/>
      <c r="AA8" s="334"/>
      <c r="AB8" s="478"/>
      <c r="AC8" s="479"/>
      <c r="AD8" s="118"/>
      <c r="AE8" s="118"/>
    </row>
    <row r="9" spans="1:31" ht="20.100000000000001" customHeight="1" x14ac:dyDescent="0.25">
      <c r="A9" s="112">
        <v>3</v>
      </c>
      <c r="B9" s="120"/>
      <c r="C9" s="466"/>
      <c r="D9" s="467"/>
      <c r="E9" s="467"/>
      <c r="F9" s="468"/>
      <c r="G9" s="469"/>
      <c r="H9" s="470"/>
      <c r="I9" s="470"/>
      <c r="J9" s="470"/>
      <c r="K9" s="470"/>
      <c r="L9" s="470"/>
      <c r="M9" s="471"/>
      <c r="N9" s="472"/>
      <c r="O9" s="473"/>
      <c r="P9" s="473"/>
      <c r="Q9" s="474"/>
      <c r="R9" s="333"/>
      <c r="S9" s="475"/>
      <c r="T9" s="475"/>
      <c r="U9" s="334"/>
      <c r="V9" s="333"/>
      <c r="W9" s="475"/>
      <c r="X9" s="475"/>
      <c r="Y9" s="475"/>
      <c r="Z9" s="333"/>
      <c r="AA9" s="334"/>
      <c r="AB9" s="478"/>
      <c r="AC9" s="479"/>
      <c r="AD9" s="118"/>
      <c r="AE9" s="118"/>
    </row>
    <row r="10" spans="1:31" ht="20.100000000000001" customHeight="1" x14ac:dyDescent="0.25">
      <c r="A10" s="112">
        <v>6</v>
      </c>
      <c r="B10" s="119"/>
      <c r="C10" s="441"/>
      <c r="D10" s="442"/>
      <c r="E10" s="442"/>
      <c r="F10" s="443"/>
      <c r="G10" s="463"/>
      <c r="H10" s="464"/>
      <c r="I10" s="464"/>
      <c r="J10" s="464"/>
      <c r="K10" s="464"/>
      <c r="L10" s="464"/>
      <c r="M10" s="465"/>
      <c r="N10" s="472"/>
      <c r="O10" s="473"/>
      <c r="P10" s="473"/>
      <c r="Q10" s="474"/>
      <c r="R10" s="333"/>
      <c r="S10" s="475"/>
      <c r="T10" s="475"/>
      <c r="U10" s="334"/>
      <c r="V10" s="469"/>
      <c r="W10" s="470"/>
      <c r="X10" s="470"/>
      <c r="Y10" s="470"/>
      <c r="Z10" s="333"/>
      <c r="AA10" s="334"/>
      <c r="AB10" s="478"/>
      <c r="AC10" s="479"/>
      <c r="AD10" s="118"/>
      <c r="AE10" s="118"/>
    </row>
    <row r="11" spans="1:31" ht="20.100000000000001" customHeight="1" x14ac:dyDescent="0.25">
      <c r="A11" s="485" t="s">
        <v>128</v>
      </c>
      <c r="B11" s="486"/>
      <c r="C11" s="486"/>
      <c r="D11" s="486"/>
      <c r="E11" s="486"/>
      <c r="F11" s="486"/>
      <c r="G11" s="486"/>
      <c r="H11" s="486"/>
      <c r="I11" s="486"/>
      <c r="J11" s="486"/>
      <c r="K11" s="486"/>
      <c r="L11" s="486"/>
      <c r="M11" s="487"/>
      <c r="N11" s="488">
        <v>0</v>
      </c>
      <c r="O11" s="489"/>
      <c r="P11" s="489"/>
      <c r="Q11" s="490"/>
      <c r="R11" s="491">
        <f>SUM(R7:R10)</f>
        <v>0</v>
      </c>
      <c r="S11" s="492"/>
      <c r="T11" s="492"/>
      <c r="U11" s="493"/>
      <c r="V11" s="494">
        <f>SUM(V7:V10)</f>
        <v>0</v>
      </c>
      <c r="W11" s="495"/>
      <c r="X11" s="495"/>
      <c r="Y11" s="495"/>
      <c r="Z11" s="333">
        <f t="shared" ref="Z11" si="0">V11-R11</f>
        <v>0</v>
      </c>
      <c r="AA11" s="334"/>
      <c r="AB11" s="480"/>
      <c r="AC11" s="481"/>
      <c r="AD11" s="117"/>
      <c r="AE11" s="117"/>
    </row>
    <row r="12" spans="1:31" ht="18.75" customHeight="1" x14ac:dyDescent="0.25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5"/>
      <c r="N12" s="115"/>
      <c r="O12" s="115"/>
      <c r="P12" s="115"/>
      <c r="Q12" s="74"/>
      <c r="R12" s="74"/>
      <c r="S12" s="74"/>
      <c r="T12" s="74"/>
      <c r="U12" s="74"/>
      <c r="V12" s="74"/>
      <c r="W12" s="114"/>
      <c r="X12" s="114"/>
      <c r="Y12" s="114"/>
      <c r="Z12" s="114"/>
      <c r="AA12" s="114"/>
      <c r="AB12" s="114"/>
      <c r="AC12" s="114"/>
      <c r="AD12" s="114"/>
      <c r="AE12" s="114"/>
    </row>
    <row r="13" spans="1:31" s="84" customFormat="1" ht="18.75" customHeight="1" x14ac:dyDescent="0.25">
      <c r="B13" s="128" t="s">
        <v>218</v>
      </c>
    </row>
    <row r="14" spans="1:31" s="84" customFormat="1" ht="18.75" customHeight="1" x14ac:dyDescent="0.25">
      <c r="AD14" s="113"/>
    </row>
    <row r="15" spans="1:31" ht="26.25" customHeight="1" x14ac:dyDescent="0.25">
      <c r="A15" s="412" t="s">
        <v>156</v>
      </c>
      <c r="B15" s="412" t="s">
        <v>188</v>
      </c>
      <c r="C15" s="367" t="s">
        <v>187</v>
      </c>
      <c r="D15" s="367"/>
      <c r="E15" s="367"/>
      <c r="F15" s="367"/>
      <c r="G15" s="451" t="s">
        <v>186</v>
      </c>
      <c r="H15" s="452"/>
      <c r="I15" s="452"/>
      <c r="J15" s="452"/>
      <c r="K15" s="452"/>
      <c r="L15" s="452"/>
      <c r="M15" s="453"/>
      <c r="N15" s="451" t="s">
        <v>185</v>
      </c>
      <c r="O15" s="452"/>
      <c r="P15" s="453"/>
      <c r="Q15" s="451" t="s">
        <v>184</v>
      </c>
      <c r="R15" s="452"/>
      <c r="S15" s="452"/>
      <c r="T15" s="452"/>
      <c r="U15" s="452"/>
      <c r="V15" s="452"/>
      <c r="W15" s="452"/>
      <c r="X15" s="452"/>
      <c r="Y15" s="453"/>
      <c r="Z15" s="505" t="s">
        <v>183</v>
      </c>
      <c r="AA15" s="506"/>
      <c r="AB15" s="507"/>
      <c r="AC15" s="505" t="s">
        <v>182</v>
      </c>
      <c r="AD15" s="506"/>
      <c r="AE15" s="507"/>
    </row>
    <row r="16" spans="1:31" ht="18.75" customHeight="1" x14ac:dyDescent="0.25">
      <c r="A16" s="412"/>
      <c r="B16" s="412"/>
      <c r="C16" s="367"/>
      <c r="D16" s="367"/>
      <c r="E16" s="367"/>
      <c r="F16" s="367"/>
      <c r="G16" s="482"/>
      <c r="H16" s="483"/>
      <c r="I16" s="483"/>
      <c r="J16" s="483"/>
      <c r="K16" s="483"/>
      <c r="L16" s="483"/>
      <c r="M16" s="484"/>
      <c r="N16" s="482"/>
      <c r="O16" s="483"/>
      <c r="P16" s="484"/>
      <c r="Q16" s="367" t="s">
        <v>181</v>
      </c>
      <c r="R16" s="367"/>
      <c r="S16" s="367"/>
      <c r="T16" s="367" t="s">
        <v>155</v>
      </c>
      <c r="U16" s="367"/>
      <c r="V16" s="367"/>
      <c r="W16" s="367" t="s">
        <v>154</v>
      </c>
      <c r="X16" s="367"/>
      <c r="Y16" s="367"/>
      <c r="Z16" s="508"/>
      <c r="AA16" s="509"/>
      <c r="AB16" s="510"/>
      <c r="AC16" s="508"/>
      <c r="AD16" s="509"/>
      <c r="AE16" s="510"/>
    </row>
    <row r="17" spans="1:31" ht="39" customHeight="1" x14ac:dyDescent="0.25">
      <c r="A17" s="412"/>
      <c r="B17" s="412"/>
      <c r="C17" s="367"/>
      <c r="D17" s="367"/>
      <c r="E17" s="367"/>
      <c r="F17" s="367"/>
      <c r="G17" s="454"/>
      <c r="H17" s="455"/>
      <c r="I17" s="455"/>
      <c r="J17" s="455"/>
      <c r="K17" s="455"/>
      <c r="L17" s="455"/>
      <c r="M17" s="456"/>
      <c r="N17" s="454"/>
      <c r="O17" s="455"/>
      <c r="P17" s="456"/>
      <c r="Q17" s="367"/>
      <c r="R17" s="367"/>
      <c r="S17" s="367"/>
      <c r="T17" s="367"/>
      <c r="U17" s="367"/>
      <c r="V17" s="367"/>
      <c r="W17" s="367"/>
      <c r="X17" s="367"/>
      <c r="Y17" s="367"/>
      <c r="Z17" s="511"/>
      <c r="AA17" s="512"/>
      <c r="AB17" s="513"/>
      <c r="AC17" s="511"/>
      <c r="AD17" s="512"/>
      <c r="AE17" s="513"/>
    </row>
    <row r="18" spans="1:31" ht="18" customHeight="1" x14ac:dyDescent="0.25">
      <c r="A18" s="112">
        <v>1</v>
      </c>
      <c r="B18" s="112">
        <v>2</v>
      </c>
      <c r="C18" s="461">
        <v>3</v>
      </c>
      <c r="D18" s="461"/>
      <c r="E18" s="461"/>
      <c r="F18" s="461"/>
      <c r="G18" s="441">
        <v>4</v>
      </c>
      <c r="H18" s="442"/>
      <c r="I18" s="442"/>
      <c r="J18" s="442"/>
      <c r="K18" s="442"/>
      <c r="L18" s="442"/>
      <c r="M18" s="443"/>
      <c r="N18" s="441">
        <v>5</v>
      </c>
      <c r="O18" s="442"/>
      <c r="P18" s="443"/>
      <c r="Q18" s="441">
        <v>6</v>
      </c>
      <c r="R18" s="442"/>
      <c r="S18" s="443"/>
      <c r="T18" s="441">
        <v>7</v>
      </c>
      <c r="U18" s="442"/>
      <c r="V18" s="443"/>
      <c r="W18" s="441">
        <v>8</v>
      </c>
      <c r="X18" s="442"/>
      <c r="Y18" s="443"/>
      <c r="Z18" s="111">
        <v>9</v>
      </c>
      <c r="AA18" s="110"/>
      <c r="AB18" s="109"/>
      <c r="AC18" s="111">
        <v>10</v>
      </c>
      <c r="AD18" s="110"/>
      <c r="AE18" s="109"/>
    </row>
    <row r="19" spans="1:31" ht="20.100000000000001" customHeight="1" x14ac:dyDescent="0.25">
      <c r="A19" s="108"/>
      <c r="B19" s="107"/>
      <c r="C19" s="461"/>
      <c r="D19" s="461"/>
      <c r="E19" s="461"/>
      <c r="F19" s="461"/>
      <c r="G19" s="463"/>
      <c r="H19" s="464"/>
      <c r="I19" s="464"/>
      <c r="J19" s="464"/>
      <c r="K19" s="464"/>
      <c r="L19" s="464"/>
      <c r="M19" s="465"/>
      <c r="N19" s="496"/>
      <c r="O19" s="497"/>
      <c r="P19" s="498"/>
      <c r="Q19" s="499"/>
      <c r="R19" s="500"/>
      <c r="S19" s="501"/>
      <c r="T19" s="499"/>
      <c r="U19" s="500"/>
      <c r="V19" s="501"/>
      <c r="W19" s="502"/>
      <c r="X19" s="503"/>
      <c r="Y19" s="504"/>
      <c r="Z19" s="106"/>
      <c r="AA19" s="106"/>
      <c r="AB19" s="105"/>
      <c r="AC19" s="106"/>
      <c r="AD19" s="106"/>
      <c r="AE19" s="105"/>
    </row>
    <row r="20" spans="1:31" ht="20.100000000000001" customHeight="1" x14ac:dyDescent="0.25">
      <c r="A20" s="108"/>
      <c r="B20" s="107"/>
      <c r="C20" s="514"/>
      <c r="D20" s="514"/>
      <c r="E20" s="514"/>
      <c r="F20" s="514"/>
      <c r="G20" s="463"/>
      <c r="H20" s="464"/>
      <c r="I20" s="464"/>
      <c r="J20" s="464"/>
      <c r="K20" s="464"/>
      <c r="L20" s="464"/>
      <c r="M20" s="465"/>
      <c r="N20" s="496"/>
      <c r="O20" s="497"/>
      <c r="P20" s="498"/>
      <c r="Q20" s="499"/>
      <c r="R20" s="500"/>
      <c r="S20" s="501"/>
      <c r="T20" s="499"/>
      <c r="U20" s="500"/>
      <c r="V20" s="501"/>
      <c r="W20" s="499"/>
      <c r="X20" s="500"/>
      <c r="Y20" s="501"/>
      <c r="Z20" s="106"/>
      <c r="AA20" s="106"/>
      <c r="AB20" s="105"/>
      <c r="AC20" s="106"/>
      <c r="AD20" s="106"/>
      <c r="AE20" s="105"/>
    </row>
    <row r="21" spans="1:31" ht="20.100000000000001" customHeight="1" x14ac:dyDescent="0.25">
      <c r="A21" s="108"/>
      <c r="B21" s="107"/>
      <c r="C21" s="514"/>
      <c r="D21" s="514"/>
      <c r="E21" s="514"/>
      <c r="F21" s="514"/>
      <c r="G21" s="463"/>
      <c r="H21" s="464"/>
      <c r="I21" s="464"/>
      <c r="J21" s="464"/>
      <c r="K21" s="464"/>
      <c r="L21" s="464"/>
      <c r="M21" s="465"/>
      <c r="N21" s="496"/>
      <c r="O21" s="497"/>
      <c r="P21" s="498"/>
      <c r="Q21" s="499"/>
      <c r="R21" s="500"/>
      <c r="S21" s="501"/>
      <c r="T21" s="499"/>
      <c r="U21" s="500"/>
      <c r="V21" s="501"/>
      <c r="W21" s="499"/>
      <c r="X21" s="500"/>
      <c r="Y21" s="501"/>
      <c r="Z21" s="106"/>
      <c r="AA21" s="106"/>
      <c r="AB21" s="105"/>
      <c r="AC21" s="106"/>
      <c r="AD21" s="106"/>
      <c r="AE21" s="105"/>
    </row>
    <row r="22" spans="1:31" ht="20.100000000000001" customHeight="1" x14ac:dyDescent="0.3">
      <c r="A22" s="485" t="s">
        <v>128</v>
      </c>
      <c r="B22" s="486"/>
      <c r="C22" s="486"/>
      <c r="D22" s="486"/>
      <c r="E22" s="486"/>
      <c r="F22" s="486"/>
      <c r="G22" s="486"/>
      <c r="H22" s="486"/>
      <c r="I22" s="486"/>
      <c r="J22" s="486"/>
      <c r="K22" s="486"/>
      <c r="L22" s="486"/>
      <c r="M22" s="487"/>
      <c r="N22" s="485"/>
      <c r="O22" s="486"/>
      <c r="P22" s="487"/>
      <c r="Q22" s="515">
        <f>SUM(Q19:Q21)</f>
        <v>0</v>
      </c>
      <c r="R22" s="516"/>
      <c r="S22" s="517"/>
      <c r="T22" s="515">
        <f>SUM(T19:T21)</f>
        <v>0</v>
      </c>
      <c r="U22" s="516"/>
      <c r="V22" s="517"/>
      <c r="W22" s="515">
        <f>SUM(W19:W21)</f>
        <v>0</v>
      </c>
      <c r="X22" s="516"/>
      <c r="Y22" s="517"/>
      <c r="Z22" s="104"/>
      <c r="AA22" s="104"/>
      <c r="AB22" s="103"/>
      <c r="AC22" s="104"/>
      <c r="AD22" s="104"/>
      <c r="AE22" s="103"/>
    </row>
    <row r="23" spans="1:31" x14ac:dyDescent="0.25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Q23" s="102"/>
      <c r="R23" s="102"/>
      <c r="S23" s="102"/>
      <c r="T23" s="102"/>
      <c r="U23" s="102"/>
      <c r="AE23" s="102"/>
    </row>
    <row r="24" spans="1:31" s="84" customFormat="1" ht="18.75" customHeight="1" x14ac:dyDescent="0.25">
      <c r="B24" s="128" t="s">
        <v>219</v>
      </c>
    </row>
    <row r="25" spans="1:31" x14ac:dyDescent="0.25">
      <c r="A25" s="100"/>
      <c r="B25" s="100"/>
      <c r="C25" s="100"/>
      <c r="D25" s="100"/>
      <c r="E25" s="100"/>
      <c r="F25" s="100"/>
      <c r="G25" s="100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0"/>
      <c r="AE25" s="99" t="s">
        <v>180</v>
      </c>
    </row>
    <row r="26" spans="1:31" ht="49.5" customHeight="1" x14ac:dyDescent="0.25">
      <c r="A26" s="367" t="s">
        <v>156</v>
      </c>
      <c r="B26" s="367" t="s">
        <v>179</v>
      </c>
      <c r="C26" s="367"/>
      <c r="D26" s="367"/>
      <c r="E26" s="367"/>
      <c r="F26" s="367"/>
      <c r="G26" s="367" t="s">
        <v>178</v>
      </c>
      <c r="H26" s="367"/>
      <c r="I26" s="367"/>
      <c r="J26" s="367"/>
      <c r="K26" s="367"/>
      <c r="L26" s="367" t="s">
        <v>177</v>
      </c>
      <c r="M26" s="367"/>
      <c r="N26" s="367"/>
      <c r="O26" s="367"/>
      <c r="P26" s="367"/>
      <c r="Q26" s="461" t="s">
        <v>176</v>
      </c>
      <c r="R26" s="461"/>
      <c r="S26" s="461"/>
      <c r="T26" s="461"/>
      <c r="U26" s="461"/>
      <c r="V26" s="461" t="s">
        <v>175</v>
      </c>
      <c r="W26" s="461"/>
      <c r="X26" s="461"/>
      <c r="Y26" s="461"/>
      <c r="Z26" s="461"/>
      <c r="AA26" s="367" t="s">
        <v>128</v>
      </c>
      <c r="AB26" s="367"/>
      <c r="AC26" s="367"/>
      <c r="AD26" s="367"/>
      <c r="AE26" s="367"/>
    </row>
    <row r="27" spans="1:31" ht="30" customHeight="1" x14ac:dyDescent="0.25">
      <c r="A27" s="367"/>
      <c r="B27" s="367"/>
      <c r="C27" s="367"/>
      <c r="D27" s="367"/>
      <c r="E27" s="367"/>
      <c r="F27" s="367"/>
      <c r="G27" s="367" t="s">
        <v>58</v>
      </c>
      <c r="H27" s="398" t="s">
        <v>59</v>
      </c>
      <c r="I27" s="398" t="s">
        <v>174</v>
      </c>
      <c r="J27" s="83"/>
      <c r="K27" s="398" t="s">
        <v>173</v>
      </c>
      <c r="L27" s="451" t="s">
        <v>58</v>
      </c>
      <c r="M27" s="453"/>
      <c r="N27" s="398" t="s">
        <v>59</v>
      </c>
      <c r="O27" s="398" t="s">
        <v>174</v>
      </c>
      <c r="P27" s="398" t="s">
        <v>173</v>
      </c>
      <c r="Q27" s="451" t="s">
        <v>58</v>
      </c>
      <c r="R27" s="453"/>
      <c r="S27" s="398" t="s">
        <v>59</v>
      </c>
      <c r="T27" s="398" t="s">
        <v>174</v>
      </c>
      <c r="U27" s="398" t="s">
        <v>264</v>
      </c>
      <c r="V27" s="398" t="s">
        <v>58</v>
      </c>
      <c r="W27" s="398" t="s">
        <v>59</v>
      </c>
      <c r="X27" s="451" t="s">
        <v>174</v>
      </c>
      <c r="Y27" s="453"/>
      <c r="Z27" s="398" t="s">
        <v>263</v>
      </c>
      <c r="AA27" s="451" t="s">
        <v>58</v>
      </c>
      <c r="AB27" s="453"/>
      <c r="AC27" s="398" t="s">
        <v>59</v>
      </c>
      <c r="AD27" s="398" t="s">
        <v>174</v>
      </c>
      <c r="AE27" s="398" t="s">
        <v>264</v>
      </c>
    </row>
    <row r="28" spans="1:31" ht="39.950000000000003" customHeight="1" x14ac:dyDescent="0.25">
      <c r="A28" s="367"/>
      <c r="B28" s="367"/>
      <c r="C28" s="367"/>
      <c r="D28" s="367"/>
      <c r="E28" s="367"/>
      <c r="F28" s="367"/>
      <c r="G28" s="367"/>
      <c r="H28" s="399"/>
      <c r="I28" s="399"/>
      <c r="J28" s="129" t="s">
        <v>172</v>
      </c>
      <c r="K28" s="399"/>
      <c r="L28" s="454"/>
      <c r="M28" s="456"/>
      <c r="N28" s="399"/>
      <c r="O28" s="399"/>
      <c r="P28" s="399"/>
      <c r="Q28" s="454"/>
      <c r="R28" s="456"/>
      <c r="S28" s="399"/>
      <c r="T28" s="399"/>
      <c r="U28" s="399"/>
      <c r="V28" s="399"/>
      <c r="W28" s="399"/>
      <c r="X28" s="454"/>
      <c r="Y28" s="456"/>
      <c r="Z28" s="399"/>
      <c r="AA28" s="454"/>
      <c r="AB28" s="456"/>
      <c r="AC28" s="399"/>
      <c r="AD28" s="399"/>
      <c r="AE28" s="399"/>
    </row>
    <row r="29" spans="1:31" ht="18" customHeight="1" x14ac:dyDescent="0.25">
      <c r="A29" s="129">
        <v>1</v>
      </c>
      <c r="B29" s="367">
        <v>2</v>
      </c>
      <c r="C29" s="367"/>
      <c r="D29" s="367"/>
      <c r="E29" s="367"/>
      <c r="F29" s="367"/>
      <c r="G29" s="129">
        <v>3</v>
      </c>
      <c r="H29" s="129">
        <v>4</v>
      </c>
      <c r="I29" s="129">
        <v>5</v>
      </c>
      <c r="J29" s="129">
        <v>6</v>
      </c>
      <c r="K29" s="129">
        <v>6</v>
      </c>
      <c r="L29" s="410">
        <v>7</v>
      </c>
      <c r="M29" s="411"/>
      <c r="N29" s="129">
        <v>8</v>
      </c>
      <c r="O29" s="129">
        <v>9</v>
      </c>
      <c r="P29" s="129">
        <v>10</v>
      </c>
      <c r="Q29" s="410">
        <v>11</v>
      </c>
      <c r="R29" s="411"/>
      <c r="S29" s="129">
        <v>12</v>
      </c>
      <c r="T29" s="129">
        <v>13</v>
      </c>
      <c r="U29" s="129">
        <v>14</v>
      </c>
      <c r="V29" s="131">
        <v>15</v>
      </c>
      <c r="W29" s="131">
        <v>16</v>
      </c>
      <c r="X29" s="395">
        <v>17</v>
      </c>
      <c r="Y29" s="396"/>
      <c r="Z29" s="131">
        <v>18</v>
      </c>
      <c r="AA29" s="395">
        <v>19</v>
      </c>
      <c r="AB29" s="396"/>
      <c r="AC29" s="131">
        <v>20</v>
      </c>
      <c r="AD29" s="131">
        <v>21</v>
      </c>
      <c r="AE29" s="131">
        <v>22</v>
      </c>
    </row>
    <row r="30" spans="1:31" ht="47.25" customHeight="1" x14ac:dyDescent="0.25">
      <c r="A30" s="135">
        <v>1</v>
      </c>
      <c r="B30" s="373" t="s">
        <v>36</v>
      </c>
      <c r="C30" s="374"/>
      <c r="D30" s="374"/>
      <c r="E30" s="374"/>
      <c r="F30" s="375"/>
      <c r="G30" s="98">
        <f>SUM(H30,I30,J30,K30)</f>
        <v>0</v>
      </c>
      <c r="H30" s="132"/>
      <c r="I30" s="132"/>
      <c r="J30" s="132"/>
      <c r="K30" s="132"/>
      <c r="L30" s="522">
        <f>SUM(M30,N30,O30,P30)</f>
        <v>0</v>
      </c>
      <c r="M30" s="523"/>
      <c r="N30" s="97"/>
      <c r="O30" s="97"/>
      <c r="P30" s="97"/>
      <c r="Q30" s="518">
        <v>490</v>
      </c>
      <c r="R30" s="519"/>
      <c r="S30" s="95">
        <v>243.2</v>
      </c>
      <c r="T30" s="90">
        <f>S30-Q30</f>
        <v>-246.8</v>
      </c>
      <c r="U30" s="95">
        <f>S30/Q30*100</f>
        <v>49.632653061224488</v>
      </c>
      <c r="V30" s="96"/>
      <c r="W30" s="95"/>
      <c r="X30" s="520"/>
      <c r="Y30" s="521"/>
      <c r="Z30" s="95"/>
      <c r="AA30" s="518">
        <f>Q30+V30+L30</f>
        <v>490</v>
      </c>
      <c r="AB30" s="519"/>
      <c r="AC30" s="95">
        <f t="shared" ref="AC30:AE34" si="1">I30+N30+S30+X30</f>
        <v>243.2</v>
      </c>
      <c r="AD30" s="90">
        <f t="shared" si="1"/>
        <v>-246.8</v>
      </c>
      <c r="AE30" s="95">
        <f t="shared" si="1"/>
        <v>49.632653061224488</v>
      </c>
    </row>
    <row r="31" spans="1:31" ht="69.75" customHeight="1" x14ac:dyDescent="0.25">
      <c r="A31" s="135">
        <v>2</v>
      </c>
      <c r="B31" s="373" t="s">
        <v>37</v>
      </c>
      <c r="C31" s="374"/>
      <c r="D31" s="374"/>
      <c r="E31" s="374"/>
      <c r="F31" s="375"/>
      <c r="G31" s="98">
        <f>SUM(H31,I31,J31,K31)</f>
        <v>0</v>
      </c>
      <c r="H31" s="132"/>
      <c r="I31" s="132"/>
      <c r="J31" s="132"/>
      <c r="K31" s="132"/>
      <c r="L31" s="522">
        <f>SUM(M31,N31,O31,P31)</f>
        <v>0</v>
      </c>
      <c r="M31" s="523"/>
      <c r="N31" s="97"/>
      <c r="O31" s="97"/>
      <c r="P31" s="97"/>
      <c r="Q31" s="518">
        <v>327.2</v>
      </c>
      <c r="R31" s="519"/>
      <c r="S31" s="95">
        <v>633.9</v>
      </c>
      <c r="T31" s="90">
        <f>S31-Q31</f>
        <v>306.7</v>
      </c>
      <c r="U31" s="95">
        <f>S31/Q31*100</f>
        <v>193.73471882640587</v>
      </c>
      <c r="V31" s="96"/>
      <c r="W31" s="95"/>
      <c r="X31" s="520"/>
      <c r="Y31" s="521"/>
      <c r="Z31" s="95"/>
      <c r="AA31" s="518">
        <f t="shared" ref="AA31:AA34" si="2">Q31+V31+L31</f>
        <v>327.2</v>
      </c>
      <c r="AB31" s="519"/>
      <c r="AC31" s="95">
        <f t="shared" si="1"/>
        <v>633.9</v>
      </c>
      <c r="AD31" s="90">
        <f t="shared" si="1"/>
        <v>306.7</v>
      </c>
      <c r="AE31" s="95">
        <f t="shared" si="1"/>
        <v>193.73471882640587</v>
      </c>
    </row>
    <row r="32" spans="1:31" ht="51.75" customHeight="1" x14ac:dyDescent="0.25">
      <c r="A32" s="135">
        <v>3</v>
      </c>
      <c r="B32" s="373" t="s">
        <v>38</v>
      </c>
      <c r="C32" s="374"/>
      <c r="D32" s="374"/>
      <c r="E32" s="374"/>
      <c r="F32" s="375"/>
      <c r="G32" s="98">
        <f>SUM(H32,I32,J32,K32)</f>
        <v>0</v>
      </c>
      <c r="H32" s="132"/>
      <c r="I32" s="132"/>
      <c r="J32" s="132"/>
      <c r="K32" s="132"/>
      <c r="L32" s="522">
        <f>SUM(M32,N32,O32,P32)</f>
        <v>0</v>
      </c>
      <c r="M32" s="523"/>
      <c r="N32" s="97"/>
      <c r="O32" s="97"/>
      <c r="P32" s="97"/>
      <c r="Q32" s="518">
        <v>0</v>
      </c>
      <c r="R32" s="519"/>
      <c r="S32" s="95">
        <v>0</v>
      </c>
      <c r="T32" s="90">
        <f t="shared" ref="T32:T34" si="3">S32-Q32</f>
        <v>0</v>
      </c>
      <c r="U32" s="95">
        <v>0</v>
      </c>
      <c r="V32" s="96"/>
      <c r="W32" s="95"/>
      <c r="X32" s="520"/>
      <c r="Y32" s="521"/>
      <c r="Z32" s="95"/>
      <c r="AA32" s="518">
        <f t="shared" si="2"/>
        <v>0</v>
      </c>
      <c r="AB32" s="519"/>
      <c r="AC32" s="95">
        <f t="shared" si="1"/>
        <v>0</v>
      </c>
      <c r="AD32" s="90">
        <f t="shared" si="1"/>
        <v>0</v>
      </c>
      <c r="AE32" s="95">
        <f t="shared" si="1"/>
        <v>0</v>
      </c>
    </row>
    <row r="33" spans="1:31" ht="96" customHeight="1" x14ac:dyDescent="0.25">
      <c r="A33" s="135">
        <v>4</v>
      </c>
      <c r="B33" s="373" t="s">
        <v>39</v>
      </c>
      <c r="C33" s="374"/>
      <c r="D33" s="374"/>
      <c r="E33" s="374"/>
      <c r="F33" s="375"/>
      <c r="G33" s="98">
        <f>SUM(H33,I33,J33,K33)</f>
        <v>0</v>
      </c>
      <c r="H33" s="132"/>
      <c r="I33" s="132"/>
      <c r="J33" s="132"/>
      <c r="K33" s="132"/>
      <c r="L33" s="522">
        <f>SUM(M33,N33,O33,P33)</f>
        <v>0</v>
      </c>
      <c r="M33" s="523"/>
      <c r="N33" s="97"/>
      <c r="O33" s="97"/>
      <c r="P33" s="97"/>
      <c r="Q33" s="518">
        <v>1500</v>
      </c>
      <c r="R33" s="519"/>
      <c r="S33" s="95">
        <v>1710.3</v>
      </c>
      <c r="T33" s="90">
        <f t="shared" si="3"/>
        <v>210.29999999999995</v>
      </c>
      <c r="U33" s="95">
        <f t="shared" ref="U33:U34" si="4">S33/Q33*100</f>
        <v>114.01999999999998</v>
      </c>
      <c r="V33" s="96"/>
      <c r="W33" s="95"/>
      <c r="X33" s="520"/>
      <c r="Y33" s="521"/>
      <c r="Z33" s="95"/>
      <c r="AA33" s="518">
        <f t="shared" si="2"/>
        <v>1500</v>
      </c>
      <c r="AB33" s="519"/>
      <c r="AC33" s="95">
        <f t="shared" si="1"/>
        <v>1710.3</v>
      </c>
      <c r="AD33" s="90">
        <f t="shared" si="1"/>
        <v>210.29999999999995</v>
      </c>
      <c r="AE33" s="95">
        <f t="shared" si="1"/>
        <v>114.01999999999998</v>
      </c>
    </row>
    <row r="34" spans="1:31" ht="63" customHeight="1" x14ac:dyDescent="0.25">
      <c r="A34" s="135">
        <v>5</v>
      </c>
      <c r="B34" s="374" t="s">
        <v>40</v>
      </c>
      <c r="C34" s="374"/>
      <c r="D34" s="374"/>
      <c r="E34" s="374"/>
      <c r="F34" s="375"/>
      <c r="G34" s="98"/>
      <c r="H34" s="132"/>
      <c r="I34" s="132"/>
      <c r="J34" s="132"/>
      <c r="K34" s="132"/>
      <c r="L34" s="522"/>
      <c r="M34" s="523"/>
      <c r="N34" s="97"/>
      <c r="O34" s="97"/>
      <c r="P34" s="97"/>
      <c r="Q34" s="518">
        <v>500</v>
      </c>
      <c r="R34" s="519"/>
      <c r="S34" s="95">
        <v>1.1000000000000001</v>
      </c>
      <c r="T34" s="90">
        <f t="shared" si="3"/>
        <v>-498.9</v>
      </c>
      <c r="U34" s="95">
        <f t="shared" si="4"/>
        <v>0.22</v>
      </c>
      <c r="V34" s="96"/>
      <c r="W34" s="95"/>
      <c r="X34" s="520"/>
      <c r="Y34" s="521"/>
      <c r="Z34" s="95"/>
      <c r="AA34" s="518">
        <f t="shared" si="2"/>
        <v>500</v>
      </c>
      <c r="AB34" s="519"/>
      <c r="AC34" s="95">
        <f t="shared" si="1"/>
        <v>1.1000000000000001</v>
      </c>
      <c r="AD34" s="90">
        <f t="shared" si="1"/>
        <v>-498.9</v>
      </c>
      <c r="AE34" s="95">
        <f t="shared" si="1"/>
        <v>0.22</v>
      </c>
    </row>
    <row r="35" spans="1:31" ht="34.5" customHeight="1" x14ac:dyDescent="0.25">
      <c r="A35" s="524" t="s">
        <v>128</v>
      </c>
      <c r="B35" s="525"/>
      <c r="C35" s="525"/>
      <c r="D35" s="525"/>
      <c r="E35" s="525"/>
      <c r="F35" s="526"/>
      <c r="G35" s="133">
        <f t="shared" ref="G35:P35" si="5">SUM(G30:G33)</f>
        <v>0</v>
      </c>
      <c r="H35" s="133">
        <f t="shared" si="5"/>
        <v>0</v>
      </c>
      <c r="I35" s="133">
        <f t="shared" si="5"/>
        <v>0</v>
      </c>
      <c r="J35" s="133">
        <f t="shared" si="5"/>
        <v>0</v>
      </c>
      <c r="K35" s="133">
        <f t="shared" si="5"/>
        <v>0</v>
      </c>
      <c r="L35" s="529">
        <f t="shared" si="5"/>
        <v>0</v>
      </c>
      <c r="M35" s="530"/>
      <c r="N35" s="94">
        <f t="shared" si="5"/>
        <v>0</v>
      </c>
      <c r="O35" s="94">
        <f t="shared" si="5"/>
        <v>0</v>
      </c>
      <c r="P35" s="94">
        <f t="shared" si="5"/>
        <v>0</v>
      </c>
      <c r="Q35" s="518">
        <f>Q30+Q31+Q32+Q33+Q34</f>
        <v>2817.2</v>
      </c>
      <c r="R35" s="519"/>
      <c r="S35" s="93">
        <f>S30+S31+S32+S33+S34</f>
        <v>2588.4999999999995</v>
      </c>
      <c r="T35" s="221">
        <f>T30+T31+T32+T33</f>
        <v>270.19999999999993</v>
      </c>
      <c r="U35" s="93">
        <f>S35/Q35*100</f>
        <v>91.88201050688626</v>
      </c>
      <c r="V35" s="93"/>
      <c r="W35" s="93"/>
      <c r="X35" s="527"/>
      <c r="Y35" s="528"/>
      <c r="Z35" s="93"/>
      <c r="AA35" s="518">
        <f>SUM(AA30:AA34)</f>
        <v>2817.2</v>
      </c>
      <c r="AB35" s="519"/>
      <c r="AC35" s="93">
        <f>AC30+AC31+AC32+AC33</f>
        <v>2587.3999999999996</v>
      </c>
      <c r="AD35" s="221">
        <f>AD30+AD31+AD32+AD33</f>
        <v>270.19999999999993</v>
      </c>
      <c r="AE35" s="93">
        <f>AC35/AA35*100</f>
        <v>91.842964645747543</v>
      </c>
    </row>
    <row r="36" spans="1:31" ht="41.25" customHeight="1" x14ac:dyDescent="0.25">
      <c r="A36" s="531" t="s">
        <v>171</v>
      </c>
      <c r="B36" s="532"/>
      <c r="C36" s="532"/>
      <c r="D36" s="532"/>
      <c r="E36" s="532"/>
      <c r="F36" s="533"/>
      <c r="G36" s="92">
        <f>G35/AA35*100</f>
        <v>0</v>
      </c>
      <c r="H36" s="91"/>
      <c r="I36" s="91"/>
      <c r="J36" s="91"/>
      <c r="K36" s="91"/>
      <c r="L36" s="539">
        <f>L35/AA35*100</f>
        <v>0</v>
      </c>
      <c r="M36" s="540"/>
      <c r="N36" s="91"/>
      <c r="O36" s="91"/>
      <c r="P36" s="91"/>
      <c r="Q36" s="534">
        <f>Q35/AA35*100</f>
        <v>100</v>
      </c>
      <c r="R36" s="535"/>
      <c r="S36" s="90"/>
      <c r="T36" s="90"/>
      <c r="U36" s="90"/>
      <c r="V36" s="89">
        <f>V35/AA35*100</f>
        <v>0</v>
      </c>
      <c r="W36" s="88"/>
      <c r="X36" s="536"/>
      <c r="Y36" s="537"/>
      <c r="Z36" s="88"/>
      <c r="AA36" s="534">
        <f>SUM(G36,L36,Q36,V36)</f>
        <v>100</v>
      </c>
      <c r="AB36" s="535"/>
      <c r="AC36" s="88"/>
      <c r="AD36" s="88"/>
      <c r="AE36" s="88"/>
    </row>
    <row r="37" spans="1:31" ht="41.25" customHeight="1" x14ac:dyDescent="0.25">
      <c r="A37" s="172"/>
      <c r="B37" s="172"/>
      <c r="C37" s="172"/>
      <c r="D37" s="172"/>
      <c r="E37" s="172"/>
      <c r="F37" s="172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4"/>
      <c r="R37" s="174"/>
      <c r="S37" s="174"/>
      <c r="T37" s="174"/>
      <c r="U37" s="174"/>
      <c r="V37" s="174"/>
      <c r="W37" s="175"/>
      <c r="X37" s="175"/>
      <c r="Y37" s="175"/>
      <c r="Z37" s="175"/>
      <c r="AA37" s="174"/>
      <c r="AB37" s="174"/>
      <c r="AC37" s="175"/>
      <c r="AD37" s="175"/>
      <c r="AE37" s="175"/>
    </row>
    <row r="38" spans="1:31" s="84" customFormat="1" ht="39.75" customHeight="1" x14ac:dyDescent="0.25">
      <c r="B38" s="128" t="s">
        <v>220</v>
      </c>
    </row>
    <row r="39" spans="1:31" s="85" customFormat="1" ht="21" customHeight="1" x14ac:dyDescent="0.25">
      <c r="A39" s="372" t="s">
        <v>156</v>
      </c>
      <c r="B39" s="367" t="s">
        <v>170</v>
      </c>
      <c r="C39" s="461" t="s">
        <v>169</v>
      </c>
      <c r="D39" s="461"/>
      <c r="E39" s="367" t="s">
        <v>168</v>
      </c>
      <c r="F39" s="367"/>
      <c r="G39" s="367" t="s">
        <v>167</v>
      </c>
      <c r="H39" s="367"/>
      <c r="I39" s="461" t="s">
        <v>166</v>
      </c>
      <c r="J39" s="461"/>
      <c r="K39" s="367" t="s">
        <v>126</v>
      </c>
      <c r="L39" s="367"/>
      <c r="M39" s="367"/>
      <c r="N39" s="367"/>
      <c r="O39" s="367"/>
      <c r="P39" s="367"/>
      <c r="Q39" s="367"/>
      <c r="R39" s="367"/>
      <c r="S39" s="367"/>
      <c r="T39" s="367"/>
      <c r="U39" s="367" t="s">
        <v>165</v>
      </c>
      <c r="V39" s="367"/>
      <c r="W39" s="367"/>
      <c r="X39" s="367"/>
      <c r="Y39" s="367"/>
      <c r="Z39" s="367" t="s">
        <v>164</v>
      </c>
      <c r="AA39" s="367"/>
      <c r="AB39" s="367"/>
      <c r="AC39" s="367"/>
      <c r="AD39" s="367"/>
      <c r="AE39" s="367"/>
    </row>
    <row r="40" spans="1:31" s="85" customFormat="1" ht="63.75" customHeight="1" x14ac:dyDescent="0.25">
      <c r="A40" s="372"/>
      <c r="B40" s="367"/>
      <c r="C40" s="461"/>
      <c r="D40" s="461"/>
      <c r="E40" s="367"/>
      <c r="F40" s="367"/>
      <c r="G40" s="367"/>
      <c r="H40" s="367"/>
      <c r="I40" s="461"/>
      <c r="J40" s="461"/>
      <c r="K40" s="367" t="s">
        <v>163</v>
      </c>
      <c r="L40" s="367"/>
      <c r="M40" s="538" t="s">
        <v>162</v>
      </c>
      <c r="N40" s="538"/>
      <c r="O40" s="367" t="s">
        <v>161</v>
      </c>
      <c r="P40" s="367"/>
      <c r="Q40" s="367"/>
      <c r="R40" s="367"/>
      <c r="S40" s="367"/>
      <c r="T40" s="367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</row>
    <row r="41" spans="1:31" s="87" customFormat="1" ht="100.5" customHeight="1" x14ac:dyDescent="0.25">
      <c r="A41" s="372"/>
      <c r="B41" s="367"/>
      <c r="C41" s="461"/>
      <c r="D41" s="461"/>
      <c r="E41" s="367"/>
      <c r="F41" s="367"/>
      <c r="G41" s="367"/>
      <c r="H41" s="367"/>
      <c r="I41" s="461"/>
      <c r="J41" s="461"/>
      <c r="K41" s="367"/>
      <c r="L41" s="367"/>
      <c r="M41" s="538"/>
      <c r="N41" s="538"/>
      <c r="O41" s="367" t="s">
        <v>160</v>
      </c>
      <c r="P41" s="367"/>
      <c r="Q41" s="367" t="s">
        <v>159</v>
      </c>
      <c r="R41" s="367"/>
      <c r="S41" s="367" t="s">
        <v>158</v>
      </c>
      <c r="T41" s="367"/>
      <c r="U41" s="367"/>
      <c r="V41" s="367"/>
      <c r="W41" s="367"/>
      <c r="X41" s="367"/>
      <c r="Y41" s="367"/>
      <c r="Z41" s="367"/>
      <c r="AA41" s="367"/>
      <c r="AB41" s="367"/>
      <c r="AC41" s="367"/>
      <c r="AD41" s="367"/>
      <c r="AE41" s="367"/>
    </row>
    <row r="42" spans="1:31" s="85" customFormat="1" ht="18" customHeight="1" x14ac:dyDescent="0.25">
      <c r="A42" s="131">
        <v>1</v>
      </c>
      <c r="B42" s="129">
        <v>2</v>
      </c>
      <c r="C42" s="367">
        <v>3</v>
      </c>
      <c r="D42" s="367"/>
      <c r="E42" s="367">
        <v>4</v>
      </c>
      <c r="F42" s="367"/>
      <c r="G42" s="367">
        <v>5</v>
      </c>
      <c r="H42" s="367"/>
      <c r="I42" s="367">
        <v>6</v>
      </c>
      <c r="J42" s="367"/>
      <c r="K42" s="410">
        <v>7</v>
      </c>
      <c r="L42" s="411"/>
      <c r="M42" s="410">
        <v>8</v>
      </c>
      <c r="N42" s="411"/>
      <c r="O42" s="367">
        <v>9</v>
      </c>
      <c r="P42" s="367"/>
      <c r="Q42" s="372">
        <v>10</v>
      </c>
      <c r="R42" s="372"/>
      <c r="S42" s="367">
        <v>11</v>
      </c>
      <c r="T42" s="367"/>
      <c r="U42" s="367">
        <v>12</v>
      </c>
      <c r="V42" s="367"/>
      <c r="W42" s="367"/>
      <c r="X42" s="367"/>
      <c r="Y42" s="367"/>
      <c r="Z42" s="367">
        <v>13</v>
      </c>
      <c r="AA42" s="367"/>
      <c r="AB42" s="367"/>
      <c r="AC42" s="367"/>
      <c r="AD42" s="367"/>
      <c r="AE42" s="367"/>
    </row>
    <row r="43" spans="1:31" s="85" customFormat="1" ht="33" customHeight="1" x14ac:dyDescent="0.25">
      <c r="A43" s="135"/>
      <c r="B43" s="86"/>
      <c r="C43" s="541"/>
      <c r="D43" s="541"/>
      <c r="E43" s="542"/>
      <c r="F43" s="542"/>
      <c r="G43" s="542"/>
      <c r="H43" s="542"/>
      <c r="I43" s="542"/>
      <c r="J43" s="542"/>
      <c r="K43" s="543"/>
      <c r="L43" s="544"/>
      <c r="M43" s="545">
        <f>SUM(O43,Q43,S43)</f>
        <v>0</v>
      </c>
      <c r="N43" s="546"/>
      <c r="O43" s="542"/>
      <c r="P43" s="542"/>
      <c r="Q43" s="542"/>
      <c r="R43" s="542"/>
      <c r="S43" s="542"/>
      <c r="T43" s="542"/>
      <c r="U43" s="547"/>
      <c r="V43" s="547"/>
      <c r="W43" s="547"/>
      <c r="X43" s="547"/>
      <c r="Y43" s="547"/>
      <c r="Z43" s="548"/>
      <c r="AA43" s="548"/>
      <c r="AB43" s="548"/>
      <c r="AC43" s="548"/>
      <c r="AD43" s="548"/>
      <c r="AE43" s="548"/>
    </row>
    <row r="44" spans="1:31" s="85" customFormat="1" ht="33" customHeight="1" x14ac:dyDescent="0.25">
      <c r="A44" s="138"/>
      <c r="B44" s="86"/>
      <c r="C44" s="145"/>
      <c r="D44" s="146"/>
      <c r="E44" s="136"/>
      <c r="F44" s="137"/>
      <c r="G44" s="136"/>
      <c r="H44" s="137"/>
      <c r="I44" s="139"/>
      <c r="J44" s="139"/>
      <c r="K44" s="136"/>
      <c r="L44" s="137"/>
      <c r="M44" s="140"/>
      <c r="N44" s="141"/>
      <c r="O44" s="136"/>
      <c r="P44" s="137"/>
      <c r="Q44" s="136"/>
      <c r="R44" s="137"/>
      <c r="S44" s="136"/>
      <c r="T44" s="137"/>
      <c r="U44" s="154"/>
      <c r="V44" s="155"/>
      <c r="W44" s="155"/>
      <c r="X44" s="155"/>
      <c r="Y44" s="156"/>
      <c r="Z44" s="142"/>
      <c r="AA44" s="143"/>
      <c r="AB44" s="143"/>
      <c r="AC44" s="143"/>
      <c r="AD44" s="143"/>
      <c r="AE44" s="144"/>
    </row>
    <row r="45" spans="1:31" s="85" customFormat="1" ht="33" customHeight="1" x14ac:dyDescent="0.25">
      <c r="A45" s="162"/>
      <c r="B45" s="86"/>
      <c r="C45" s="171"/>
      <c r="D45" s="146"/>
      <c r="E45" s="157"/>
      <c r="F45" s="158"/>
      <c r="G45" s="157"/>
      <c r="H45" s="158"/>
      <c r="I45" s="161"/>
      <c r="J45" s="161"/>
      <c r="K45" s="157"/>
      <c r="L45" s="158"/>
      <c r="M45" s="159"/>
      <c r="N45" s="160"/>
      <c r="O45" s="157"/>
      <c r="P45" s="158"/>
      <c r="Q45" s="157"/>
      <c r="R45" s="158"/>
      <c r="S45" s="157"/>
      <c r="T45" s="158"/>
      <c r="U45" s="154"/>
      <c r="V45" s="155"/>
      <c r="W45" s="155"/>
      <c r="X45" s="155"/>
      <c r="Y45" s="156"/>
      <c r="Z45" s="142"/>
      <c r="AA45" s="143"/>
      <c r="AB45" s="143"/>
      <c r="AC45" s="143"/>
      <c r="AD45" s="143"/>
      <c r="AE45" s="144"/>
    </row>
    <row r="46" spans="1:31" s="85" customFormat="1" ht="33" customHeight="1" x14ac:dyDescent="0.25">
      <c r="A46" s="162"/>
      <c r="B46" s="86"/>
      <c r="C46" s="171"/>
      <c r="D46" s="146"/>
      <c r="E46" s="157"/>
      <c r="F46" s="158"/>
      <c r="G46" s="157"/>
      <c r="H46" s="158"/>
      <c r="I46" s="161"/>
      <c r="J46" s="161"/>
      <c r="K46" s="157"/>
      <c r="L46" s="158"/>
      <c r="M46" s="159"/>
      <c r="N46" s="160"/>
      <c r="O46" s="157"/>
      <c r="P46" s="158"/>
      <c r="Q46" s="157"/>
      <c r="R46" s="158"/>
      <c r="S46" s="157"/>
      <c r="T46" s="158"/>
      <c r="U46" s="154"/>
      <c r="V46" s="155"/>
      <c r="W46" s="155"/>
      <c r="X46" s="155"/>
      <c r="Y46" s="156"/>
      <c r="Z46" s="142"/>
      <c r="AA46" s="143"/>
      <c r="AB46" s="143"/>
      <c r="AC46" s="143"/>
      <c r="AD46" s="143"/>
      <c r="AE46" s="144"/>
    </row>
    <row r="47" spans="1:31" s="85" customFormat="1" ht="35.25" customHeight="1" x14ac:dyDescent="0.25">
      <c r="A47" s="549" t="s">
        <v>128</v>
      </c>
      <c r="B47" s="550"/>
      <c r="C47" s="550"/>
      <c r="D47" s="551"/>
      <c r="E47" s="552">
        <f>SUM(E43:E44)</f>
        <v>0</v>
      </c>
      <c r="F47" s="552"/>
      <c r="G47" s="552">
        <f>SUM(G43:G44)</f>
        <v>0</v>
      </c>
      <c r="H47" s="552"/>
      <c r="I47" s="552">
        <f>SUM(I43:I44)</f>
        <v>0</v>
      </c>
      <c r="J47" s="552"/>
      <c r="K47" s="552">
        <f>SUM(K43:K44)</f>
        <v>0</v>
      </c>
      <c r="L47" s="552"/>
      <c r="M47" s="552">
        <f>SUM(M43:M44)</f>
        <v>0</v>
      </c>
      <c r="N47" s="552"/>
      <c r="O47" s="552">
        <f>SUM(O43:O44)</f>
        <v>0</v>
      </c>
      <c r="P47" s="552"/>
      <c r="Q47" s="552">
        <f>SUM(Q43:Q44)</f>
        <v>0</v>
      </c>
      <c r="R47" s="552"/>
      <c r="S47" s="552">
        <f>SUM(S43:S44)</f>
        <v>0</v>
      </c>
      <c r="T47" s="552"/>
      <c r="U47" s="554"/>
      <c r="V47" s="554"/>
      <c r="W47" s="554"/>
      <c r="X47" s="554"/>
      <c r="Y47" s="554"/>
      <c r="Z47" s="555"/>
      <c r="AA47" s="555"/>
      <c r="AB47" s="555"/>
      <c r="AC47" s="555"/>
      <c r="AD47" s="555"/>
      <c r="AE47" s="555"/>
    </row>
    <row r="48" spans="1:31" s="85" customFormat="1" ht="57" customHeight="1" x14ac:dyDescent="0.25">
      <c r="A48" s="123"/>
      <c r="B48" s="123"/>
      <c r="C48" s="123"/>
      <c r="D48" s="123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9"/>
      <c r="V48" s="169"/>
      <c r="W48" s="169"/>
      <c r="X48" s="169"/>
      <c r="Y48" s="169"/>
      <c r="Z48" s="170"/>
      <c r="AA48" s="170"/>
      <c r="AB48" s="170"/>
      <c r="AC48" s="170"/>
      <c r="AD48" s="170"/>
      <c r="AE48" s="170"/>
    </row>
    <row r="49" spans="1:31" s="85" customFormat="1" ht="35.25" customHeight="1" x14ac:dyDescent="0.25">
      <c r="A49" s="556" t="s">
        <v>240</v>
      </c>
      <c r="B49" s="556"/>
      <c r="C49" s="556"/>
      <c r="D49" s="556"/>
      <c r="E49" s="556"/>
      <c r="F49" s="556"/>
      <c r="G49" s="556"/>
      <c r="H49" s="556"/>
      <c r="I49" s="556"/>
      <c r="J49" s="556"/>
      <c r="K49" s="556"/>
      <c r="L49" s="556"/>
      <c r="M49" s="556"/>
      <c r="N49" s="556"/>
      <c r="O49" s="556"/>
      <c r="P49" s="556"/>
      <c r="Q49" s="556"/>
      <c r="R49" s="556"/>
      <c r="S49" s="556"/>
      <c r="T49" s="556"/>
      <c r="U49" s="556"/>
      <c r="V49" s="556"/>
      <c r="W49" s="556"/>
      <c r="X49" s="556"/>
      <c r="Y49" s="556"/>
      <c r="Z49" s="556"/>
      <c r="AA49" s="556"/>
      <c r="AB49" s="556"/>
      <c r="AC49" s="556"/>
      <c r="AD49" s="556"/>
      <c r="AE49" s="556"/>
    </row>
    <row r="50" spans="1:31" s="85" customFormat="1" ht="54" customHeight="1" x14ac:dyDescent="0.25">
      <c r="A50" s="557" t="s">
        <v>26</v>
      </c>
      <c r="B50" s="558"/>
      <c r="C50" s="558"/>
      <c r="D50" s="558"/>
      <c r="E50" s="558"/>
      <c r="F50" s="558"/>
      <c r="G50" s="558"/>
      <c r="H50" s="559"/>
      <c r="I50" s="563" t="s">
        <v>230</v>
      </c>
      <c r="J50" s="564"/>
      <c r="K50" s="565"/>
      <c r="L50" s="569" t="s">
        <v>55</v>
      </c>
      <c r="M50" s="570"/>
      <c r="N50" s="570"/>
      <c r="O50" s="570"/>
      <c r="P50" s="570"/>
      <c r="Q50" s="570"/>
      <c r="R50" s="571"/>
      <c r="S50" s="569" t="s">
        <v>126</v>
      </c>
      <c r="T50" s="570"/>
      <c r="U50" s="570"/>
      <c r="V50" s="570"/>
      <c r="W50" s="570"/>
      <c r="X50" s="571"/>
      <c r="Y50" s="572" t="s">
        <v>231</v>
      </c>
      <c r="Z50" s="573"/>
      <c r="AA50" s="574"/>
      <c r="AB50" s="572" t="s">
        <v>232</v>
      </c>
      <c r="AC50" s="573"/>
      <c r="AD50" s="573"/>
      <c r="AE50" s="574"/>
    </row>
    <row r="51" spans="1:31" s="85" customFormat="1" ht="48" customHeight="1" x14ac:dyDescent="0.25">
      <c r="A51" s="560"/>
      <c r="B51" s="561"/>
      <c r="C51" s="561"/>
      <c r="D51" s="561"/>
      <c r="E51" s="561"/>
      <c r="F51" s="561"/>
      <c r="G51" s="561"/>
      <c r="H51" s="562"/>
      <c r="I51" s="566"/>
      <c r="J51" s="567"/>
      <c r="K51" s="568"/>
      <c r="L51" s="569" t="s">
        <v>56</v>
      </c>
      <c r="M51" s="570"/>
      <c r="N51" s="570"/>
      <c r="O51" s="571"/>
      <c r="P51" s="569" t="s">
        <v>57</v>
      </c>
      <c r="Q51" s="570"/>
      <c r="R51" s="571"/>
      <c r="S51" s="569" t="s">
        <v>56</v>
      </c>
      <c r="T51" s="570"/>
      <c r="U51" s="571"/>
      <c r="V51" s="578" t="s">
        <v>57</v>
      </c>
      <c r="W51" s="578"/>
      <c r="X51" s="578"/>
      <c r="Y51" s="575"/>
      <c r="Z51" s="576"/>
      <c r="AA51" s="577"/>
      <c r="AB51" s="575"/>
      <c r="AC51" s="576"/>
      <c r="AD51" s="576"/>
      <c r="AE51" s="577"/>
    </row>
    <row r="52" spans="1:31" s="85" customFormat="1" ht="35.25" customHeight="1" x14ac:dyDescent="0.25">
      <c r="A52" s="579">
        <v>1</v>
      </c>
      <c r="B52" s="579"/>
      <c r="C52" s="579"/>
      <c r="D52" s="579"/>
      <c r="E52" s="579"/>
      <c r="F52" s="579"/>
      <c r="G52" s="579"/>
      <c r="H52" s="579"/>
      <c r="I52" s="580">
        <v>2</v>
      </c>
      <c r="J52" s="581"/>
      <c r="K52" s="582"/>
      <c r="L52" s="569">
        <v>3</v>
      </c>
      <c r="M52" s="570"/>
      <c r="N52" s="570"/>
      <c r="O52" s="571"/>
      <c r="P52" s="569">
        <v>4</v>
      </c>
      <c r="Q52" s="570"/>
      <c r="R52" s="571"/>
      <c r="S52" s="569">
        <v>5</v>
      </c>
      <c r="T52" s="570"/>
      <c r="U52" s="571"/>
      <c r="V52" s="555" t="s">
        <v>233</v>
      </c>
      <c r="W52" s="555"/>
      <c r="X52" s="555"/>
      <c r="Y52" s="583" t="s">
        <v>234</v>
      </c>
      <c r="Z52" s="584"/>
      <c r="AA52" s="585"/>
      <c r="AB52" s="583" t="s">
        <v>235</v>
      </c>
      <c r="AC52" s="584"/>
      <c r="AD52" s="584"/>
      <c r="AE52" s="585"/>
    </row>
    <row r="53" spans="1:31" s="85" customFormat="1" ht="63.75" customHeight="1" x14ac:dyDescent="0.25">
      <c r="A53" s="586" t="s">
        <v>157</v>
      </c>
      <c r="B53" s="587"/>
      <c r="C53" s="587"/>
      <c r="D53" s="587"/>
      <c r="E53" s="587"/>
      <c r="F53" s="587"/>
      <c r="G53" s="587"/>
      <c r="H53" s="588"/>
      <c r="I53" s="589">
        <v>810</v>
      </c>
      <c r="J53" s="590"/>
      <c r="K53" s="591"/>
      <c r="L53" s="592">
        <v>0.97</v>
      </c>
      <c r="M53" s="593"/>
      <c r="N53" s="593"/>
      <c r="O53" s="594"/>
      <c r="P53" s="595">
        <v>0.97</v>
      </c>
      <c r="Q53" s="596"/>
      <c r="R53" s="597"/>
      <c r="S53" s="592">
        <v>0.96</v>
      </c>
      <c r="T53" s="593"/>
      <c r="U53" s="594"/>
      <c r="V53" s="595">
        <f>Звіт!F37/Звіт!F112</f>
        <v>0.9722083696083984</v>
      </c>
      <c r="W53" s="596"/>
      <c r="X53" s="597"/>
      <c r="Y53" s="583" t="s">
        <v>236</v>
      </c>
      <c r="Z53" s="584"/>
      <c r="AA53" s="585"/>
      <c r="AB53" s="583"/>
      <c r="AC53" s="584"/>
      <c r="AD53" s="584"/>
      <c r="AE53" s="585"/>
    </row>
    <row r="54" spans="1:31" s="85" customFormat="1" ht="51" customHeight="1" x14ac:dyDescent="0.25">
      <c r="A54" s="586" t="s">
        <v>205</v>
      </c>
      <c r="B54" s="587"/>
      <c r="C54" s="587"/>
      <c r="D54" s="587"/>
      <c r="E54" s="587"/>
      <c r="F54" s="587"/>
      <c r="G54" s="587"/>
      <c r="H54" s="588"/>
      <c r="I54" s="589">
        <v>820</v>
      </c>
      <c r="J54" s="590"/>
      <c r="K54" s="591"/>
      <c r="L54" s="592">
        <v>0.18</v>
      </c>
      <c r="M54" s="593"/>
      <c r="N54" s="593"/>
      <c r="O54" s="594"/>
      <c r="P54" s="595">
        <v>0.56999999999999995</v>
      </c>
      <c r="Q54" s="596"/>
      <c r="R54" s="597"/>
      <c r="S54" s="592">
        <v>0.48</v>
      </c>
      <c r="T54" s="593"/>
      <c r="U54" s="594"/>
      <c r="V54" s="595">
        <v>0.56999999999999995</v>
      </c>
      <c r="W54" s="596"/>
      <c r="X54" s="597"/>
      <c r="Y54" s="583"/>
      <c r="Z54" s="584"/>
      <c r="AA54" s="585"/>
      <c r="AB54" s="583"/>
      <c r="AC54" s="584"/>
      <c r="AD54" s="584"/>
      <c r="AE54" s="585"/>
    </row>
    <row r="55" spans="1:31" s="85" customFormat="1" ht="69" customHeight="1" x14ac:dyDescent="0.25">
      <c r="A55" s="586" t="s">
        <v>203</v>
      </c>
      <c r="B55" s="587"/>
      <c r="C55" s="587"/>
      <c r="D55" s="587"/>
      <c r="E55" s="587"/>
      <c r="F55" s="587"/>
      <c r="G55" s="587"/>
      <c r="H55" s="588"/>
      <c r="I55" s="589">
        <v>830</v>
      </c>
      <c r="J55" s="590"/>
      <c r="K55" s="591"/>
      <c r="L55" s="592">
        <v>0.04</v>
      </c>
      <c r="M55" s="593"/>
      <c r="N55" s="593"/>
      <c r="O55" s="594"/>
      <c r="P55" s="595">
        <v>0.1</v>
      </c>
      <c r="Q55" s="596"/>
      <c r="R55" s="597"/>
      <c r="S55" s="592">
        <v>7.0000000000000007E-2</v>
      </c>
      <c r="T55" s="593"/>
      <c r="U55" s="594"/>
      <c r="V55" s="595">
        <f>Звіт!F96/Звіт!F113</f>
        <v>0.12531043196638375</v>
      </c>
      <c r="W55" s="596"/>
      <c r="X55" s="597"/>
      <c r="Y55" s="569"/>
      <c r="Z55" s="570"/>
      <c r="AA55" s="571"/>
      <c r="AB55" s="583"/>
      <c r="AC55" s="584"/>
      <c r="AD55" s="584"/>
      <c r="AE55" s="585"/>
    </row>
    <row r="56" spans="1:31" s="85" customFormat="1" ht="47.25" customHeight="1" x14ac:dyDescent="0.25">
      <c r="A56" s="586" t="s">
        <v>204</v>
      </c>
      <c r="B56" s="587"/>
      <c r="C56" s="587"/>
      <c r="D56" s="587"/>
      <c r="E56" s="587"/>
      <c r="F56" s="587"/>
      <c r="G56" s="587"/>
      <c r="H56" s="588"/>
      <c r="I56" s="589">
        <v>840</v>
      </c>
      <c r="J56" s="590"/>
      <c r="K56" s="591"/>
      <c r="L56" s="592">
        <v>0.32</v>
      </c>
      <c r="M56" s="593"/>
      <c r="N56" s="593"/>
      <c r="O56" s="594"/>
      <c r="P56" s="595">
        <v>0.32</v>
      </c>
      <c r="Q56" s="596"/>
      <c r="R56" s="597"/>
      <c r="S56" s="592">
        <v>0.32</v>
      </c>
      <c r="T56" s="593"/>
      <c r="U56" s="594"/>
      <c r="V56" s="595">
        <v>0.32</v>
      </c>
      <c r="W56" s="596"/>
      <c r="X56" s="597"/>
      <c r="Y56" s="569" t="s">
        <v>237</v>
      </c>
      <c r="Z56" s="570"/>
      <c r="AA56" s="571"/>
      <c r="AB56" s="598" t="s">
        <v>238</v>
      </c>
      <c r="AC56" s="599"/>
      <c r="AD56" s="599"/>
      <c r="AE56" s="600"/>
    </row>
    <row r="57" spans="1:31" s="85" customFormat="1" ht="20.100000000000001" customHeight="1" x14ac:dyDescent="0.25">
      <c r="A57" s="165"/>
      <c r="B57" s="165"/>
      <c r="C57" s="165"/>
      <c r="D57" s="165"/>
      <c r="E57" s="165"/>
      <c r="F57" s="165"/>
      <c r="G57" s="165"/>
      <c r="H57" s="165"/>
      <c r="I57" s="166"/>
      <c r="J57" s="166"/>
      <c r="K57" s="166"/>
      <c r="L57" s="167"/>
      <c r="M57" s="167"/>
      <c r="N57" s="167"/>
      <c r="O57" s="167"/>
      <c r="P57" s="167"/>
      <c r="Q57" s="167"/>
      <c r="R57" s="167"/>
      <c r="S57" s="73"/>
      <c r="T57" s="73"/>
      <c r="U57" s="73"/>
      <c r="V57" s="167"/>
      <c r="W57" s="167"/>
      <c r="X57" s="167"/>
      <c r="Y57" s="73"/>
      <c r="Z57" s="73"/>
      <c r="AA57" s="73"/>
      <c r="AB57" s="163"/>
      <c r="AC57" s="163"/>
      <c r="AD57" s="163"/>
      <c r="AE57" s="163"/>
    </row>
    <row r="58" spans="1:31" s="85" customFormat="1" ht="50.25" customHeight="1" x14ac:dyDescent="0.25">
      <c r="A58" s="165"/>
      <c r="B58" s="165"/>
      <c r="C58" s="165"/>
      <c r="D58" s="165"/>
      <c r="E58" s="165"/>
      <c r="F58" s="165"/>
      <c r="G58" s="165"/>
      <c r="H58" s="165"/>
      <c r="I58" s="166"/>
      <c r="J58" s="166"/>
      <c r="K58" s="166"/>
      <c r="L58" s="167"/>
      <c r="M58" s="167"/>
      <c r="N58" s="167"/>
      <c r="O58" s="167"/>
      <c r="P58" s="167"/>
      <c r="Q58" s="167"/>
      <c r="R58" s="167"/>
      <c r="S58" s="73"/>
      <c r="T58" s="73"/>
      <c r="U58" s="73"/>
      <c r="V58" s="167"/>
      <c r="W58" s="167"/>
      <c r="X58" s="167"/>
      <c r="Y58" s="73"/>
      <c r="Z58" s="73"/>
      <c r="AA58" s="73"/>
      <c r="AB58" s="163"/>
      <c r="AC58" s="163"/>
      <c r="AD58" s="163"/>
      <c r="AE58" s="163"/>
    </row>
    <row r="59" spans="1:31" s="85" customFormat="1" ht="39.75" customHeight="1" x14ac:dyDescent="0.25">
      <c r="A59" s="165"/>
      <c r="B59" s="165"/>
      <c r="C59" s="165"/>
      <c r="D59" s="165"/>
      <c r="E59" s="165"/>
      <c r="F59" s="165"/>
      <c r="G59" s="165"/>
      <c r="H59" s="165"/>
      <c r="I59" s="166"/>
      <c r="J59" s="166"/>
      <c r="K59" s="166"/>
      <c r="L59" s="167"/>
      <c r="M59" s="167"/>
      <c r="N59" s="167"/>
      <c r="O59" s="167"/>
      <c r="P59" s="167"/>
      <c r="Q59" s="167"/>
      <c r="R59" s="167"/>
      <c r="S59" s="73"/>
      <c r="T59" s="73"/>
      <c r="U59" s="73"/>
      <c r="V59" s="167"/>
      <c r="W59" s="167"/>
      <c r="X59" s="167"/>
      <c r="Y59" s="73"/>
      <c r="Z59" s="73"/>
      <c r="AA59" s="73"/>
      <c r="AB59" s="163"/>
      <c r="AC59" s="163"/>
      <c r="AD59" s="163"/>
      <c r="AE59" s="163"/>
    </row>
    <row r="60" spans="1:31" s="85" customFormat="1" ht="37.5" customHeight="1" x14ac:dyDescent="0.25">
      <c r="A60" s="165"/>
      <c r="B60" s="165"/>
      <c r="C60" s="165"/>
      <c r="D60" s="165"/>
      <c r="E60" s="165"/>
      <c r="F60" s="165"/>
      <c r="G60" s="165"/>
      <c r="H60" s="165"/>
      <c r="I60" s="166"/>
      <c r="J60" s="166"/>
      <c r="K60" s="166"/>
      <c r="L60" s="167"/>
      <c r="M60" s="167"/>
      <c r="N60" s="167"/>
      <c r="O60" s="167"/>
      <c r="P60" s="167"/>
      <c r="Q60" s="167"/>
      <c r="R60" s="167"/>
      <c r="S60" s="73"/>
      <c r="T60" s="73"/>
      <c r="U60" s="73"/>
      <c r="V60" s="167"/>
      <c r="W60" s="167"/>
      <c r="X60" s="167"/>
      <c r="Y60" s="73"/>
      <c r="Z60" s="73"/>
      <c r="AA60" s="73"/>
      <c r="AB60" s="163"/>
      <c r="AC60" s="163"/>
      <c r="AD60" s="163"/>
      <c r="AE60" s="163"/>
    </row>
    <row r="61" spans="1:31" s="85" customFormat="1" ht="20.100000000000001" customHeight="1" x14ac:dyDescent="0.25">
      <c r="A61" s="165"/>
      <c r="B61" s="165"/>
      <c r="C61" s="165"/>
      <c r="D61" s="165"/>
      <c r="E61" s="165"/>
      <c r="F61" s="165"/>
      <c r="G61" s="165"/>
      <c r="H61" s="165"/>
      <c r="I61" s="166"/>
      <c r="J61" s="166"/>
      <c r="K61" s="166"/>
      <c r="L61" s="167"/>
      <c r="M61" s="167"/>
      <c r="N61" s="167"/>
      <c r="O61" s="167"/>
      <c r="P61" s="167"/>
      <c r="Q61" s="167"/>
      <c r="R61" s="167"/>
      <c r="S61" s="73"/>
      <c r="T61" s="73"/>
      <c r="U61" s="73"/>
      <c r="V61" s="167"/>
      <c r="W61" s="167"/>
      <c r="X61" s="167"/>
      <c r="Y61" s="73"/>
      <c r="Z61" s="73"/>
      <c r="AA61" s="73"/>
      <c r="AB61" s="163"/>
      <c r="AC61" s="163"/>
      <c r="AD61" s="163"/>
      <c r="AE61" s="163"/>
    </row>
    <row r="62" spans="1:31" ht="18.75" customHeight="1" x14ac:dyDescent="0.3">
      <c r="A62" s="82"/>
      <c r="B62" s="553" t="s">
        <v>241</v>
      </c>
      <c r="C62" s="553"/>
      <c r="D62" s="553"/>
      <c r="E62" s="553"/>
      <c r="F62" s="553"/>
      <c r="G62" s="553"/>
      <c r="H62" s="553"/>
      <c r="I62" s="553"/>
      <c r="J62" s="553"/>
      <c r="K62" s="553"/>
      <c r="L62" s="553"/>
      <c r="M62" s="553"/>
      <c r="N62" s="553"/>
      <c r="O62" s="553"/>
      <c r="P62" s="553"/>
      <c r="Q62" s="553"/>
      <c r="R62" s="553"/>
      <c r="S62" s="553"/>
      <c r="T62" s="553"/>
      <c r="U62" s="553"/>
      <c r="V62" s="553"/>
      <c r="W62" s="553"/>
      <c r="X62" s="553"/>
      <c r="Y62" s="553"/>
      <c r="Z62" s="553"/>
      <c r="AA62" s="553"/>
      <c r="AB62" s="553"/>
      <c r="AC62" s="553"/>
      <c r="AD62" s="553"/>
    </row>
    <row r="64" spans="1:31" ht="20.25" x14ac:dyDescent="0.25">
      <c r="A64" s="608" t="s">
        <v>156</v>
      </c>
      <c r="B64" s="602" t="s">
        <v>221</v>
      </c>
      <c r="C64" s="603"/>
      <c r="D64" s="603"/>
      <c r="E64" s="603"/>
      <c r="F64" s="603"/>
      <c r="G64" s="604"/>
      <c r="H64" s="434" t="s">
        <v>213</v>
      </c>
      <c r="I64" s="436"/>
      <c r="J64" s="436"/>
      <c r="K64" s="436"/>
      <c r="L64" s="436"/>
      <c r="M64" s="436"/>
      <c r="N64" s="436"/>
      <c r="O64" s="435"/>
      <c r="P64" s="434" t="s">
        <v>214</v>
      </c>
      <c r="Q64" s="436"/>
      <c r="R64" s="436"/>
      <c r="S64" s="435"/>
      <c r="T64" s="434" t="s">
        <v>225</v>
      </c>
      <c r="U64" s="436"/>
      <c r="V64" s="436"/>
      <c r="W64" s="436"/>
      <c r="X64" s="436"/>
      <c r="Y64" s="436"/>
      <c r="Z64" s="436"/>
      <c r="AA64" s="436"/>
      <c r="AB64" s="436"/>
      <c r="AC64" s="436"/>
      <c r="AD64" s="436"/>
      <c r="AE64" s="435"/>
    </row>
    <row r="65" spans="1:31" ht="40.5" x14ac:dyDescent="0.25">
      <c r="A65" s="609"/>
      <c r="B65" s="605"/>
      <c r="C65" s="606"/>
      <c r="D65" s="606"/>
      <c r="E65" s="606"/>
      <c r="F65" s="606"/>
      <c r="G65" s="607"/>
      <c r="H65" s="153" t="s">
        <v>222</v>
      </c>
      <c r="I65" s="601" t="s">
        <v>215</v>
      </c>
      <c r="J65" s="601"/>
      <c r="K65" s="601"/>
      <c r="L65" s="601" t="s">
        <v>223</v>
      </c>
      <c r="M65" s="601"/>
      <c r="N65" s="601"/>
      <c r="O65" s="601"/>
      <c r="P65" s="434" t="s">
        <v>215</v>
      </c>
      <c r="Q65" s="435"/>
      <c r="R65" s="434" t="s">
        <v>224</v>
      </c>
      <c r="S65" s="435"/>
      <c r="T65" s="434" t="s">
        <v>215</v>
      </c>
      <c r="U65" s="435"/>
      <c r="V65" s="434" t="s">
        <v>223</v>
      </c>
      <c r="W65" s="436"/>
      <c r="X65" s="436"/>
      <c r="Y65" s="435"/>
      <c r="Z65" s="434" t="s">
        <v>226</v>
      </c>
      <c r="AA65" s="436"/>
      <c r="AB65" s="436"/>
      <c r="AC65" s="436"/>
      <c r="AD65" s="436"/>
      <c r="AE65" s="435"/>
    </row>
    <row r="66" spans="1:31" ht="33" customHeight="1" x14ac:dyDescent="0.25">
      <c r="A66" s="152">
        <v>1</v>
      </c>
      <c r="B66" s="373" t="s">
        <v>281</v>
      </c>
      <c r="C66" s="374"/>
      <c r="D66" s="374"/>
      <c r="E66" s="374"/>
      <c r="F66" s="374"/>
      <c r="G66" s="375"/>
      <c r="H66" s="296" t="s">
        <v>285</v>
      </c>
      <c r="I66" s="418">
        <v>38</v>
      </c>
      <c r="J66" s="427"/>
      <c r="K66" s="419"/>
      <c r="L66" s="422">
        <v>49780</v>
      </c>
      <c r="M66" s="439"/>
      <c r="N66" s="439"/>
      <c r="O66" s="423"/>
      <c r="P66" s="418"/>
      <c r="Q66" s="419"/>
      <c r="R66" s="422"/>
      <c r="S66" s="423"/>
      <c r="T66" s="418">
        <f>P66-I66</f>
        <v>-38</v>
      </c>
      <c r="U66" s="419"/>
      <c r="V66" s="422">
        <f>R66-L66</f>
        <v>-49780</v>
      </c>
      <c r="W66" s="427"/>
      <c r="X66" s="427"/>
      <c r="Y66" s="419"/>
      <c r="Z66" s="431" t="s">
        <v>292</v>
      </c>
      <c r="AA66" s="432"/>
      <c r="AB66" s="432"/>
      <c r="AC66" s="432"/>
      <c r="AD66" s="432"/>
      <c r="AE66" s="433"/>
    </row>
    <row r="67" spans="1:31" ht="46.5" customHeight="1" x14ac:dyDescent="0.25">
      <c r="A67" s="152">
        <v>2</v>
      </c>
      <c r="B67" s="373" t="s">
        <v>280</v>
      </c>
      <c r="C67" s="374"/>
      <c r="D67" s="374"/>
      <c r="E67" s="374"/>
      <c r="F67" s="374"/>
      <c r="G67" s="375"/>
      <c r="H67" s="296" t="s">
        <v>291</v>
      </c>
      <c r="I67" s="418">
        <v>205</v>
      </c>
      <c r="J67" s="427"/>
      <c r="K67" s="419"/>
      <c r="L67" s="422">
        <v>133250</v>
      </c>
      <c r="M67" s="439"/>
      <c r="N67" s="439"/>
      <c r="O67" s="423"/>
      <c r="P67" s="418">
        <v>205</v>
      </c>
      <c r="Q67" s="419"/>
      <c r="R67" s="422">
        <v>133250</v>
      </c>
      <c r="S67" s="423"/>
      <c r="T67" s="418">
        <f t="shared" ref="T67:T72" si="6">P67-I67</f>
        <v>0</v>
      </c>
      <c r="U67" s="419"/>
      <c r="V67" s="422">
        <f t="shared" ref="V67:V72" si="7">R67-L67</f>
        <v>0</v>
      </c>
      <c r="W67" s="427"/>
      <c r="X67" s="427"/>
      <c r="Y67" s="419"/>
      <c r="Z67" s="420"/>
      <c r="AA67" s="426"/>
      <c r="AB67" s="426"/>
      <c r="AC67" s="426"/>
      <c r="AD67" s="426"/>
      <c r="AE67" s="421"/>
    </row>
    <row r="68" spans="1:31" ht="46.5" customHeight="1" x14ac:dyDescent="0.25">
      <c r="A68" s="152">
        <v>3</v>
      </c>
      <c r="B68" s="373" t="s">
        <v>290</v>
      </c>
      <c r="C68" s="374"/>
      <c r="D68" s="374"/>
      <c r="E68" s="374"/>
      <c r="F68" s="374"/>
      <c r="G68" s="375"/>
      <c r="H68" s="296" t="s">
        <v>289</v>
      </c>
      <c r="I68" s="418">
        <v>100</v>
      </c>
      <c r="J68" s="427"/>
      <c r="K68" s="419"/>
      <c r="L68" s="422">
        <v>23009</v>
      </c>
      <c r="M68" s="439"/>
      <c r="N68" s="439"/>
      <c r="O68" s="423"/>
      <c r="P68" s="418">
        <v>100</v>
      </c>
      <c r="Q68" s="419"/>
      <c r="R68" s="422">
        <v>23000</v>
      </c>
      <c r="S68" s="423"/>
      <c r="T68" s="418">
        <f t="shared" si="6"/>
        <v>0</v>
      </c>
      <c r="U68" s="419"/>
      <c r="V68" s="422">
        <f t="shared" si="7"/>
        <v>-9</v>
      </c>
      <c r="W68" s="427"/>
      <c r="X68" s="427"/>
      <c r="Y68" s="419"/>
      <c r="Z68" s="420"/>
      <c r="AA68" s="426"/>
      <c r="AB68" s="426"/>
      <c r="AC68" s="426"/>
      <c r="AD68" s="426"/>
      <c r="AE68" s="421"/>
    </row>
    <row r="69" spans="1:31" ht="46.5" customHeight="1" x14ac:dyDescent="0.25">
      <c r="A69" s="152">
        <v>4</v>
      </c>
      <c r="B69" s="373" t="s">
        <v>282</v>
      </c>
      <c r="C69" s="374"/>
      <c r="D69" s="374"/>
      <c r="E69" s="374"/>
      <c r="F69" s="374"/>
      <c r="G69" s="375"/>
      <c r="H69" s="296" t="s">
        <v>287</v>
      </c>
      <c r="I69" s="418">
        <v>920</v>
      </c>
      <c r="J69" s="427"/>
      <c r="K69" s="419"/>
      <c r="L69" s="422">
        <v>34960</v>
      </c>
      <c r="M69" s="439"/>
      <c r="N69" s="439"/>
      <c r="O69" s="423"/>
      <c r="P69" s="418">
        <v>920</v>
      </c>
      <c r="Q69" s="419"/>
      <c r="R69" s="422">
        <v>34956.03</v>
      </c>
      <c r="S69" s="423"/>
      <c r="T69" s="418">
        <f t="shared" si="6"/>
        <v>0</v>
      </c>
      <c r="U69" s="419"/>
      <c r="V69" s="422">
        <f t="shared" si="7"/>
        <v>-3.9700000000011642</v>
      </c>
      <c r="W69" s="427"/>
      <c r="X69" s="427"/>
      <c r="Y69" s="419"/>
      <c r="Z69" s="420"/>
      <c r="AA69" s="426"/>
      <c r="AB69" s="426"/>
      <c r="AC69" s="426"/>
      <c r="AD69" s="426"/>
      <c r="AE69" s="421"/>
    </row>
    <row r="70" spans="1:31" ht="46.5" customHeight="1" x14ac:dyDescent="0.25">
      <c r="A70" s="152">
        <v>5</v>
      </c>
      <c r="B70" s="373" t="s">
        <v>283</v>
      </c>
      <c r="C70" s="374"/>
      <c r="D70" s="374"/>
      <c r="E70" s="374"/>
      <c r="F70" s="374"/>
      <c r="G70" s="375"/>
      <c r="H70" s="296" t="s">
        <v>287</v>
      </c>
      <c r="I70" s="418">
        <v>1055</v>
      </c>
      <c r="J70" s="427"/>
      <c r="K70" s="419"/>
      <c r="L70" s="422">
        <v>26375</v>
      </c>
      <c r="M70" s="439"/>
      <c r="N70" s="439"/>
      <c r="O70" s="423"/>
      <c r="P70" s="418">
        <v>1055</v>
      </c>
      <c r="Q70" s="419"/>
      <c r="R70" s="422">
        <v>25703.919999999998</v>
      </c>
      <c r="S70" s="423"/>
      <c r="T70" s="418">
        <f t="shared" si="6"/>
        <v>0</v>
      </c>
      <c r="U70" s="419"/>
      <c r="V70" s="422">
        <f t="shared" si="7"/>
        <v>-671.08000000000175</v>
      </c>
      <c r="W70" s="427"/>
      <c r="X70" s="427"/>
      <c r="Y70" s="419"/>
      <c r="Z70" s="420"/>
      <c r="AA70" s="426"/>
      <c r="AB70" s="426"/>
      <c r="AC70" s="426"/>
      <c r="AD70" s="426"/>
      <c r="AE70" s="421"/>
    </row>
    <row r="71" spans="1:31" ht="46.5" customHeight="1" x14ac:dyDescent="0.25">
      <c r="A71" s="152">
        <v>6</v>
      </c>
      <c r="B71" s="373" t="s">
        <v>284</v>
      </c>
      <c r="C71" s="374"/>
      <c r="D71" s="374"/>
      <c r="E71" s="374"/>
      <c r="F71" s="374"/>
      <c r="G71" s="375"/>
      <c r="H71" s="296" t="s">
        <v>286</v>
      </c>
      <c r="I71" s="418">
        <v>2000</v>
      </c>
      <c r="J71" s="427"/>
      <c r="K71" s="419"/>
      <c r="L71" s="422">
        <v>8094</v>
      </c>
      <c r="M71" s="439"/>
      <c r="N71" s="439"/>
      <c r="O71" s="423"/>
      <c r="P71" s="418"/>
      <c r="Q71" s="419"/>
      <c r="R71" s="422"/>
      <c r="S71" s="423"/>
      <c r="T71" s="418">
        <f t="shared" si="6"/>
        <v>-2000</v>
      </c>
      <c r="U71" s="419"/>
      <c r="V71" s="422">
        <f t="shared" si="7"/>
        <v>-8094</v>
      </c>
      <c r="W71" s="427"/>
      <c r="X71" s="427"/>
      <c r="Y71" s="419"/>
      <c r="Z71" s="431" t="s">
        <v>292</v>
      </c>
      <c r="AA71" s="432"/>
      <c r="AB71" s="432"/>
      <c r="AC71" s="432"/>
      <c r="AD71" s="432"/>
      <c r="AE71" s="433"/>
    </row>
    <row r="72" spans="1:31" ht="33" customHeight="1" x14ac:dyDescent="0.25">
      <c r="A72" s="152">
        <v>7</v>
      </c>
      <c r="B72" s="373" t="s">
        <v>288</v>
      </c>
      <c r="C72" s="374"/>
      <c r="D72" s="374"/>
      <c r="E72" s="374"/>
      <c r="F72" s="374"/>
      <c r="G72" s="375"/>
      <c r="H72" s="296" t="s">
        <v>285</v>
      </c>
      <c r="I72" s="418">
        <v>190</v>
      </c>
      <c r="J72" s="427"/>
      <c r="K72" s="419"/>
      <c r="L72" s="422">
        <v>12407</v>
      </c>
      <c r="M72" s="439"/>
      <c r="N72" s="439"/>
      <c r="O72" s="423"/>
      <c r="P72" s="418"/>
      <c r="Q72" s="419"/>
      <c r="R72" s="422"/>
      <c r="S72" s="423"/>
      <c r="T72" s="418">
        <f t="shared" si="6"/>
        <v>-190</v>
      </c>
      <c r="U72" s="419"/>
      <c r="V72" s="422">
        <f t="shared" si="7"/>
        <v>-12407</v>
      </c>
      <c r="W72" s="427"/>
      <c r="X72" s="427"/>
      <c r="Y72" s="419"/>
      <c r="Z72" s="431" t="s">
        <v>293</v>
      </c>
      <c r="AA72" s="432"/>
      <c r="AB72" s="432"/>
      <c r="AC72" s="432"/>
      <c r="AD72" s="432"/>
      <c r="AE72" s="433"/>
    </row>
    <row r="73" spans="1:31" ht="33" customHeight="1" x14ac:dyDescent="0.25">
      <c r="A73" s="152">
        <v>8</v>
      </c>
      <c r="B73" s="420"/>
      <c r="C73" s="426"/>
      <c r="D73" s="426"/>
      <c r="E73" s="426"/>
      <c r="F73" s="426"/>
      <c r="G73" s="421"/>
      <c r="H73" s="152"/>
      <c r="I73" s="420"/>
      <c r="J73" s="426"/>
      <c r="K73" s="421"/>
      <c r="L73" s="420"/>
      <c r="M73" s="426"/>
      <c r="N73" s="426"/>
      <c r="O73" s="421"/>
      <c r="P73" s="420"/>
      <c r="Q73" s="421"/>
      <c r="R73" s="437"/>
      <c r="S73" s="438"/>
      <c r="T73" s="420"/>
      <c r="U73" s="421"/>
      <c r="V73" s="420"/>
      <c r="W73" s="426"/>
      <c r="X73" s="426"/>
      <c r="Y73" s="421"/>
      <c r="Z73" s="420"/>
      <c r="AA73" s="426"/>
      <c r="AB73" s="426"/>
      <c r="AC73" s="426"/>
      <c r="AD73" s="426"/>
      <c r="AE73" s="421"/>
    </row>
    <row r="74" spans="1:31" ht="33" customHeight="1" x14ac:dyDescent="0.25">
      <c r="A74" s="152">
        <v>9</v>
      </c>
      <c r="B74" s="420"/>
      <c r="C74" s="426"/>
      <c r="D74" s="426"/>
      <c r="E74" s="426"/>
      <c r="F74" s="426"/>
      <c r="G74" s="421"/>
      <c r="H74" s="152"/>
      <c r="I74" s="420"/>
      <c r="J74" s="426"/>
      <c r="K74" s="421"/>
      <c r="L74" s="420"/>
      <c r="M74" s="426"/>
      <c r="N74" s="426"/>
      <c r="O74" s="421"/>
      <c r="P74" s="420"/>
      <c r="Q74" s="421"/>
      <c r="R74" s="420"/>
      <c r="S74" s="421"/>
      <c r="T74" s="420"/>
      <c r="U74" s="421"/>
      <c r="V74" s="420"/>
      <c r="W74" s="426"/>
      <c r="X74" s="426"/>
      <c r="Y74" s="421"/>
      <c r="Z74" s="420"/>
      <c r="AA74" s="426"/>
      <c r="AB74" s="426"/>
      <c r="AC74" s="426"/>
      <c r="AD74" s="426"/>
      <c r="AE74" s="421"/>
    </row>
    <row r="75" spans="1:31" ht="33" customHeight="1" x14ac:dyDescent="0.25">
      <c r="A75" s="152">
        <v>10</v>
      </c>
      <c r="B75" s="420"/>
      <c r="C75" s="426"/>
      <c r="D75" s="426"/>
      <c r="E75" s="426"/>
      <c r="F75" s="426"/>
      <c r="G75" s="421"/>
      <c r="H75" s="152"/>
      <c r="I75" s="420"/>
      <c r="J75" s="426"/>
      <c r="K75" s="421"/>
      <c r="L75" s="420"/>
      <c r="M75" s="426"/>
      <c r="N75" s="426"/>
      <c r="O75" s="421"/>
      <c r="P75" s="420"/>
      <c r="Q75" s="421"/>
      <c r="R75" s="420"/>
      <c r="S75" s="421"/>
      <c r="T75" s="420"/>
      <c r="U75" s="421"/>
      <c r="V75" s="420"/>
      <c r="W75" s="426"/>
      <c r="X75" s="426"/>
      <c r="Y75" s="421"/>
      <c r="Z75" s="420"/>
      <c r="AA75" s="426"/>
      <c r="AB75" s="426"/>
      <c r="AC75" s="426"/>
      <c r="AD75" s="426"/>
      <c r="AE75" s="421"/>
    </row>
    <row r="76" spans="1:31" ht="33" customHeight="1" x14ac:dyDescent="0.25">
      <c r="A76" s="152">
        <v>11</v>
      </c>
      <c r="B76" s="420"/>
      <c r="C76" s="426"/>
      <c r="D76" s="426"/>
      <c r="E76" s="426"/>
      <c r="F76" s="426"/>
      <c r="G76" s="421"/>
      <c r="H76" s="152"/>
      <c r="I76" s="420"/>
      <c r="J76" s="426"/>
      <c r="K76" s="421"/>
      <c r="L76" s="420"/>
      <c r="M76" s="426"/>
      <c r="N76" s="426"/>
      <c r="O76" s="421"/>
      <c r="P76" s="420"/>
      <c r="Q76" s="421"/>
      <c r="R76" s="420"/>
      <c r="S76" s="421"/>
      <c r="T76" s="420"/>
      <c r="U76" s="421"/>
      <c r="V76" s="420"/>
      <c r="W76" s="426"/>
      <c r="X76" s="426"/>
      <c r="Y76" s="421"/>
      <c r="Z76" s="420"/>
      <c r="AA76" s="426"/>
      <c r="AB76" s="426"/>
      <c r="AC76" s="426"/>
      <c r="AD76" s="426"/>
      <c r="AE76" s="421"/>
    </row>
    <row r="77" spans="1:31" ht="33" customHeight="1" x14ac:dyDescent="0.25">
      <c r="A77" s="152">
        <v>12</v>
      </c>
      <c r="B77" s="420"/>
      <c r="C77" s="426"/>
      <c r="D77" s="426"/>
      <c r="E77" s="426"/>
      <c r="F77" s="426"/>
      <c r="G77" s="421"/>
      <c r="H77" s="152"/>
      <c r="I77" s="420"/>
      <c r="J77" s="426"/>
      <c r="K77" s="421"/>
      <c r="L77" s="420"/>
      <c r="M77" s="426"/>
      <c r="N77" s="426"/>
      <c r="O77" s="421"/>
      <c r="P77" s="420"/>
      <c r="Q77" s="421"/>
      <c r="R77" s="420"/>
      <c r="S77" s="421"/>
      <c r="T77" s="420"/>
      <c r="U77" s="421"/>
      <c r="V77" s="420"/>
      <c r="W77" s="426"/>
      <c r="X77" s="426"/>
      <c r="Y77" s="421"/>
      <c r="Z77" s="420"/>
      <c r="AA77" s="426"/>
      <c r="AB77" s="426"/>
      <c r="AC77" s="426"/>
      <c r="AD77" s="426"/>
      <c r="AE77" s="421"/>
    </row>
    <row r="78" spans="1:31" ht="33" customHeight="1" x14ac:dyDescent="0.25">
      <c r="A78" s="152">
        <v>13</v>
      </c>
      <c r="B78" s="420"/>
      <c r="C78" s="426"/>
      <c r="D78" s="426"/>
      <c r="E78" s="426"/>
      <c r="F78" s="426"/>
      <c r="G78" s="421"/>
      <c r="H78" s="152"/>
      <c r="I78" s="420"/>
      <c r="J78" s="426"/>
      <c r="K78" s="421"/>
      <c r="L78" s="420"/>
      <c r="M78" s="426"/>
      <c r="N78" s="426"/>
      <c r="O78" s="421"/>
      <c r="P78" s="420"/>
      <c r="Q78" s="421"/>
      <c r="R78" s="420"/>
      <c r="S78" s="421"/>
      <c r="T78" s="420"/>
      <c r="U78" s="421"/>
      <c r="V78" s="420"/>
      <c r="W78" s="426"/>
      <c r="X78" s="426"/>
      <c r="Y78" s="421"/>
      <c r="Z78" s="420"/>
      <c r="AA78" s="426"/>
      <c r="AB78" s="426"/>
      <c r="AC78" s="426"/>
      <c r="AD78" s="426"/>
      <c r="AE78" s="421"/>
    </row>
    <row r="79" spans="1:31" ht="33" customHeight="1" x14ac:dyDescent="0.25">
      <c r="A79" s="152">
        <v>14</v>
      </c>
      <c r="B79" s="420"/>
      <c r="C79" s="426"/>
      <c r="D79" s="426"/>
      <c r="E79" s="426"/>
      <c r="F79" s="426"/>
      <c r="G79" s="421"/>
      <c r="H79" s="152"/>
      <c r="I79" s="420"/>
      <c r="J79" s="426"/>
      <c r="K79" s="421"/>
      <c r="L79" s="420"/>
      <c r="M79" s="426"/>
      <c r="N79" s="426"/>
      <c r="O79" s="421"/>
      <c r="P79" s="420"/>
      <c r="Q79" s="421"/>
      <c r="R79" s="420"/>
      <c r="S79" s="421"/>
      <c r="T79" s="420"/>
      <c r="U79" s="421"/>
      <c r="V79" s="420"/>
      <c r="W79" s="426"/>
      <c r="X79" s="426"/>
      <c r="Y79" s="421"/>
      <c r="Z79" s="420"/>
      <c r="AA79" s="426"/>
      <c r="AB79" s="426"/>
      <c r="AC79" s="426"/>
      <c r="AD79" s="426"/>
      <c r="AE79" s="421"/>
    </row>
    <row r="80" spans="1:31" ht="33" customHeight="1" x14ac:dyDescent="0.25">
      <c r="A80" s="152">
        <v>15</v>
      </c>
      <c r="B80" s="420"/>
      <c r="C80" s="426"/>
      <c r="D80" s="426"/>
      <c r="E80" s="426"/>
      <c r="F80" s="426"/>
      <c r="G80" s="421"/>
      <c r="H80" s="152"/>
      <c r="I80" s="420"/>
      <c r="J80" s="426"/>
      <c r="K80" s="421"/>
      <c r="L80" s="420"/>
      <c r="M80" s="426"/>
      <c r="N80" s="426"/>
      <c r="O80" s="421"/>
      <c r="P80" s="420"/>
      <c r="Q80" s="421"/>
      <c r="R80" s="420"/>
      <c r="S80" s="421"/>
      <c r="T80" s="420"/>
      <c r="U80" s="421"/>
      <c r="V80" s="420"/>
      <c r="W80" s="426"/>
      <c r="X80" s="426"/>
      <c r="Y80" s="421"/>
      <c r="Z80" s="420"/>
      <c r="AA80" s="426"/>
      <c r="AB80" s="426"/>
      <c r="AC80" s="426"/>
      <c r="AD80" s="426"/>
      <c r="AE80" s="421"/>
    </row>
    <row r="81" spans="1:31" ht="20.25" x14ac:dyDescent="0.25">
      <c r="A81" s="415" t="s">
        <v>128</v>
      </c>
      <c r="B81" s="415"/>
      <c r="C81" s="415"/>
      <c r="D81" s="415"/>
      <c r="E81" s="415"/>
      <c r="F81" s="415"/>
      <c r="G81" s="415"/>
      <c r="H81" s="233"/>
      <c r="I81" s="424">
        <f>SUM(I66:I80)</f>
        <v>4508</v>
      </c>
      <c r="J81" s="424"/>
      <c r="K81" s="424"/>
      <c r="L81" s="425">
        <f>L66+L67+L68+L69+L70+L71+L72+L73+L74+L75</f>
        <v>287875</v>
      </c>
      <c r="M81" s="424"/>
      <c r="N81" s="424"/>
      <c r="O81" s="424"/>
      <c r="P81" s="424">
        <f>SUM(P67:P80)</f>
        <v>2280</v>
      </c>
      <c r="Q81" s="424"/>
      <c r="R81" s="425">
        <f>SUM(R67:R80)</f>
        <v>216909.95</v>
      </c>
      <c r="S81" s="424"/>
      <c r="T81" s="424">
        <f>SUM(T66:T80)</f>
        <v>-2228</v>
      </c>
      <c r="U81" s="424"/>
      <c r="V81" s="428">
        <f t="shared" ref="V81" si="8">SUM(V66:V80)</f>
        <v>-70965.05</v>
      </c>
      <c r="W81" s="429"/>
      <c r="X81" s="429"/>
      <c r="Y81" s="430"/>
      <c r="Z81" s="414"/>
      <c r="AA81" s="414"/>
      <c r="AB81" s="414"/>
      <c r="AC81" s="414"/>
      <c r="AD81" s="414"/>
      <c r="AE81" s="414"/>
    </row>
    <row r="82" spans="1:31" s="245" customFormat="1" ht="20.25" x14ac:dyDescent="0.25">
      <c r="A82" s="244"/>
      <c r="B82" s="236"/>
      <c r="C82" s="236"/>
      <c r="D82" s="236"/>
      <c r="E82" s="236"/>
      <c r="F82" s="236"/>
      <c r="G82" s="236"/>
      <c r="H82" s="237"/>
      <c r="I82" s="238"/>
      <c r="J82" s="238"/>
      <c r="K82" s="238"/>
      <c r="L82" s="238"/>
      <c r="M82" s="238"/>
      <c r="N82" s="238"/>
      <c r="O82" s="238"/>
      <c r="P82" s="238"/>
      <c r="Q82" s="238"/>
      <c r="R82" s="238"/>
      <c r="S82" s="238"/>
      <c r="T82" s="238"/>
      <c r="U82" s="238"/>
      <c r="V82" s="238"/>
      <c r="W82" s="238"/>
      <c r="X82" s="238"/>
      <c r="Y82" s="238"/>
      <c r="Z82" s="238"/>
      <c r="AA82" s="238"/>
      <c r="AB82" s="238"/>
      <c r="AC82" s="238"/>
      <c r="AD82" s="238"/>
      <c r="AE82" s="238"/>
    </row>
    <row r="83" spans="1:31" s="239" customFormat="1" ht="20.25" x14ac:dyDescent="0.25">
      <c r="A83" s="246"/>
      <c r="B83" s="242" t="s">
        <v>273</v>
      </c>
      <c r="C83" s="242"/>
      <c r="D83" s="242"/>
      <c r="E83" s="242"/>
      <c r="F83" s="242"/>
      <c r="G83" s="242"/>
      <c r="H83" s="243"/>
      <c r="I83" s="232"/>
      <c r="J83" s="232"/>
      <c r="K83" s="232"/>
      <c r="L83" s="232"/>
      <c r="M83" s="232"/>
      <c r="N83" s="231"/>
      <c r="O83" s="231"/>
      <c r="P83" s="231"/>
      <c r="Q83" s="231"/>
      <c r="R83" s="231"/>
      <c r="S83" s="231"/>
      <c r="T83" s="232"/>
      <c r="U83" s="232"/>
      <c r="V83" s="416" t="s">
        <v>276</v>
      </c>
      <c r="W83" s="417"/>
      <c r="X83" s="417"/>
      <c r="Y83" s="417"/>
      <c r="Z83" s="231"/>
      <c r="AA83" s="231"/>
      <c r="AB83" s="231"/>
      <c r="AC83" s="231"/>
      <c r="AD83" s="231"/>
      <c r="AE83" s="231"/>
    </row>
    <row r="84" spans="1:31" s="239" customFormat="1" ht="20.25" x14ac:dyDescent="0.25">
      <c r="A84" s="247"/>
      <c r="B84" s="240" t="s">
        <v>274</v>
      </c>
      <c r="C84" s="234"/>
      <c r="D84" s="234"/>
      <c r="E84" s="234"/>
      <c r="F84" s="234"/>
      <c r="G84" s="234"/>
      <c r="H84" s="235"/>
      <c r="I84" s="231"/>
      <c r="J84" s="231"/>
      <c r="K84" s="231"/>
      <c r="L84" s="231"/>
      <c r="M84" s="231"/>
      <c r="N84" s="231"/>
      <c r="O84" s="241" t="s">
        <v>277</v>
      </c>
      <c r="P84" s="231"/>
      <c r="Q84" s="231"/>
      <c r="R84" s="231"/>
      <c r="S84" s="231"/>
      <c r="T84" s="231"/>
      <c r="U84" s="231"/>
      <c r="V84" s="231" t="s">
        <v>275</v>
      </c>
      <c r="W84" s="231"/>
      <c r="X84" s="231"/>
      <c r="Y84" s="231"/>
      <c r="Z84" s="231"/>
      <c r="AA84" s="231"/>
      <c r="AB84" s="231"/>
      <c r="AC84" s="231"/>
      <c r="AD84" s="231"/>
      <c r="AE84" s="231"/>
    </row>
    <row r="85" spans="1:31" s="239" customFormat="1" ht="2.25" customHeight="1" x14ac:dyDescent="0.25">
      <c r="A85" s="247"/>
      <c r="B85" s="234"/>
      <c r="C85" s="234"/>
      <c r="D85" s="234"/>
      <c r="E85" s="234"/>
      <c r="F85" s="234"/>
      <c r="G85" s="234"/>
      <c r="H85" s="235"/>
      <c r="I85" s="231"/>
      <c r="J85" s="231"/>
      <c r="K85" s="231"/>
      <c r="L85" s="231"/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  <c r="AA85" s="231"/>
      <c r="AB85" s="231"/>
      <c r="AC85" s="231"/>
      <c r="AD85" s="231"/>
      <c r="AE85" s="231"/>
    </row>
    <row r="86" spans="1:31" x14ac:dyDescent="0.25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</row>
  </sheetData>
  <mergeCells count="400">
    <mergeCell ref="B66:G66"/>
    <mergeCell ref="B67:G67"/>
    <mergeCell ref="L66:O66"/>
    <mergeCell ref="L67:O67"/>
    <mergeCell ref="I66:K66"/>
    <mergeCell ref="I67:K67"/>
    <mergeCell ref="A64:A65"/>
    <mergeCell ref="P65:Q65"/>
    <mergeCell ref="R65:S65"/>
    <mergeCell ref="P66:Q66"/>
    <mergeCell ref="P67:Q67"/>
    <mergeCell ref="A56:H56"/>
    <mergeCell ref="I56:K56"/>
    <mergeCell ref="L56:O56"/>
    <mergeCell ref="P56:R56"/>
    <mergeCell ref="S56:U56"/>
    <mergeCell ref="V56:X56"/>
    <mergeCell ref="Y56:AA56"/>
    <mergeCell ref="AB56:AE56"/>
    <mergeCell ref="I65:K65"/>
    <mergeCell ref="L65:O65"/>
    <mergeCell ref="T64:AE64"/>
    <mergeCell ref="P64:S64"/>
    <mergeCell ref="H64:O64"/>
    <mergeCell ref="B64:G65"/>
    <mergeCell ref="A54:H54"/>
    <mergeCell ref="I54:K54"/>
    <mergeCell ref="L54:O54"/>
    <mergeCell ref="P54:R54"/>
    <mergeCell ref="S54:U54"/>
    <mergeCell ref="V54:X54"/>
    <mergeCell ref="Y54:AA54"/>
    <mergeCell ref="AB54:AE54"/>
    <mergeCell ref="A55:H55"/>
    <mergeCell ref="I55:K55"/>
    <mergeCell ref="L55:O55"/>
    <mergeCell ref="P55:R55"/>
    <mergeCell ref="S55:U55"/>
    <mergeCell ref="V55:X55"/>
    <mergeCell ref="Y55:AA55"/>
    <mergeCell ref="AB55:AE55"/>
    <mergeCell ref="I52:K52"/>
    <mergeCell ref="L52:O52"/>
    <mergeCell ref="P52:R52"/>
    <mergeCell ref="S52:U52"/>
    <mergeCell ref="V52:X52"/>
    <mergeCell ref="Y52:AA52"/>
    <mergeCell ref="AB52:AE52"/>
    <mergeCell ref="A53:H53"/>
    <mergeCell ref="I53:K53"/>
    <mergeCell ref="L53:O53"/>
    <mergeCell ref="P53:R53"/>
    <mergeCell ref="S53:U53"/>
    <mergeCell ref="V53:X53"/>
    <mergeCell ref="Y53:AA53"/>
    <mergeCell ref="AB53:AE53"/>
    <mergeCell ref="A47:D47"/>
    <mergeCell ref="E47:F47"/>
    <mergeCell ref="G47:H47"/>
    <mergeCell ref="I47:J47"/>
    <mergeCell ref="K47:L47"/>
    <mergeCell ref="B62:AD62"/>
    <mergeCell ref="M47:N47"/>
    <mergeCell ref="O47:P47"/>
    <mergeCell ref="Q47:R47"/>
    <mergeCell ref="S47:T47"/>
    <mergeCell ref="U47:Y47"/>
    <mergeCell ref="Z47:AE47"/>
    <mergeCell ref="A49:AE49"/>
    <mergeCell ref="A50:H51"/>
    <mergeCell ref="I50:K51"/>
    <mergeCell ref="L50:R50"/>
    <mergeCell ref="S50:X50"/>
    <mergeCell ref="Y50:AA51"/>
    <mergeCell ref="AB50:AE51"/>
    <mergeCell ref="L51:O51"/>
    <mergeCell ref="P51:R51"/>
    <mergeCell ref="S51:U51"/>
    <mergeCell ref="V51:X51"/>
    <mergeCell ref="A52:H52"/>
    <mergeCell ref="M43:N43"/>
    <mergeCell ref="O43:P43"/>
    <mergeCell ref="Q43:R43"/>
    <mergeCell ref="S43:T43"/>
    <mergeCell ref="U43:Y43"/>
    <mergeCell ref="Z43:AE43"/>
    <mergeCell ref="O42:P42"/>
    <mergeCell ref="Q42:R42"/>
    <mergeCell ref="S42:T42"/>
    <mergeCell ref="U42:Y42"/>
    <mergeCell ref="Z42:AE42"/>
    <mergeCell ref="M42:N42"/>
    <mergeCell ref="C43:D43"/>
    <mergeCell ref="E43:F43"/>
    <mergeCell ref="G43:H43"/>
    <mergeCell ref="I43:J43"/>
    <mergeCell ref="K43:L43"/>
    <mergeCell ref="C42:D42"/>
    <mergeCell ref="E42:F42"/>
    <mergeCell ref="G42:H42"/>
    <mergeCell ref="I42:J42"/>
    <mergeCell ref="K42:L42"/>
    <mergeCell ref="A36:F36"/>
    <mergeCell ref="Q36:R36"/>
    <mergeCell ref="X36:Y36"/>
    <mergeCell ref="AA36:AB36"/>
    <mergeCell ref="A39:A41"/>
    <mergeCell ref="B39:B41"/>
    <mergeCell ref="C39:D41"/>
    <mergeCell ref="E39:F41"/>
    <mergeCell ref="G39:H41"/>
    <mergeCell ref="I39:J41"/>
    <mergeCell ref="K39:T39"/>
    <mergeCell ref="U39:Y41"/>
    <mergeCell ref="Z39:AE41"/>
    <mergeCell ref="K40:L41"/>
    <mergeCell ref="M40:N41"/>
    <mergeCell ref="O40:T40"/>
    <mergeCell ref="O41:P41"/>
    <mergeCell ref="Q41:R41"/>
    <mergeCell ref="S41:T41"/>
    <mergeCell ref="L36:M36"/>
    <mergeCell ref="B33:F33"/>
    <mergeCell ref="Q33:R33"/>
    <mergeCell ref="X33:Y33"/>
    <mergeCell ref="AA33:AB33"/>
    <mergeCell ref="B34:F34"/>
    <mergeCell ref="A35:F35"/>
    <mergeCell ref="Q35:R35"/>
    <mergeCell ref="X35:Y35"/>
    <mergeCell ref="AA35:AB35"/>
    <mergeCell ref="Q34:R34"/>
    <mergeCell ref="AA34:AB34"/>
    <mergeCell ref="X34:Y34"/>
    <mergeCell ref="L33:M33"/>
    <mergeCell ref="L34:M34"/>
    <mergeCell ref="L35:M35"/>
    <mergeCell ref="B31:F31"/>
    <mergeCell ref="Q31:R31"/>
    <mergeCell ref="X31:Y31"/>
    <mergeCell ref="AA31:AB31"/>
    <mergeCell ref="B32:F32"/>
    <mergeCell ref="Q32:R32"/>
    <mergeCell ref="X32:Y32"/>
    <mergeCell ref="AA32:AB32"/>
    <mergeCell ref="B29:F29"/>
    <mergeCell ref="Q29:R29"/>
    <mergeCell ref="X29:Y29"/>
    <mergeCell ref="AA29:AB29"/>
    <mergeCell ref="B30:F30"/>
    <mergeCell ref="Q30:R30"/>
    <mergeCell ref="X30:Y30"/>
    <mergeCell ref="AA30:AB30"/>
    <mergeCell ref="L29:M29"/>
    <mergeCell ref="L30:M30"/>
    <mergeCell ref="L31:M31"/>
    <mergeCell ref="L32:M32"/>
    <mergeCell ref="AA26:AE26"/>
    <mergeCell ref="G27:G28"/>
    <mergeCell ref="H27:H28"/>
    <mergeCell ref="I27:I28"/>
    <mergeCell ref="K27:K28"/>
    <mergeCell ref="N27:N28"/>
    <mergeCell ref="O27:O28"/>
    <mergeCell ref="P27:P28"/>
    <mergeCell ref="X27:Y28"/>
    <mergeCell ref="Z27:Z28"/>
    <mergeCell ref="AA27:AB28"/>
    <mergeCell ref="AC27:AC28"/>
    <mergeCell ref="AD27:AD28"/>
    <mergeCell ref="AE27:AE28"/>
    <mergeCell ref="Q27:R28"/>
    <mergeCell ref="S27:S28"/>
    <mergeCell ref="T27:T28"/>
    <mergeCell ref="U27:U28"/>
    <mergeCell ref="V27:V28"/>
    <mergeCell ref="W27:W28"/>
    <mergeCell ref="A22:M22"/>
    <mergeCell ref="N22:P22"/>
    <mergeCell ref="Q22:S22"/>
    <mergeCell ref="T22:V22"/>
    <mergeCell ref="W22:Y22"/>
    <mergeCell ref="A26:A28"/>
    <mergeCell ref="B26:F28"/>
    <mergeCell ref="G26:K26"/>
    <mergeCell ref="L26:P26"/>
    <mergeCell ref="Q26:U26"/>
    <mergeCell ref="V26:Z26"/>
    <mergeCell ref="L27:M28"/>
    <mergeCell ref="C21:F21"/>
    <mergeCell ref="G21:M21"/>
    <mergeCell ref="N21:P21"/>
    <mergeCell ref="Q21:S21"/>
    <mergeCell ref="T21:V21"/>
    <mergeCell ref="W21:Y21"/>
    <mergeCell ref="C20:F20"/>
    <mergeCell ref="G20:M20"/>
    <mergeCell ref="N20:P20"/>
    <mergeCell ref="Q20:S20"/>
    <mergeCell ref="T20:V20"/>
    <mergeCell ref="W20:Y20"/>
    <mergeCell ref="W18:Y18"/>
    <mergeCell ref="C19:F19"/>
    <mergeCell ref="G19:M19"/>
    <mergeCell ref="N19:P19"/>
    <mergeCell ref="Q19:S19"/>
    <mergeCell ref="T19:V19"/>
    <mergeCell ref="W19:Y19"/>
    <mergeCell ref="Z15:AB17"/>
    <mergeCell ref="AC15:AE17"/>
    <mergeCell ref="Q16:S17"/>
    <mergeCell ref="T16:V17"/>
    <mergeCell ref="W16:Y17"/>
    <mergeCell ref="C18:F18"/>
    <mergeCell ref="G18:M18"/>
    <mergeCell ref="N18:P18"/>
    <mergeCell ref="Q18:S18"/>
    <mergeCell ref="T18:V18"/>
    <mergeCell ref="V9:Y9"/>
    <mergeCell ref="Z9:AA9"/>
    <mergeCell ref="A15:A17"/>
    <mergeCell ref="B15:B17"/>
    <mergeCell ref="C15:F17"/>
    <mergeCell ref="G15:M17"/>
    <mergeCell ref="N15:P17"/>
    <mergeCell ref="Q15:Y15"/>
    <mergeCell ref="A11:M11"/>
    <mergeCell ref="N11:Q11"/>
    <mergeCell ref="R11:U11"/>
    <mergeCell ref="V11:Y11"/>
    <mergeCell ref="C8:F8"/>
    <mergeCell ref="G8:M8"/>
    <mergeCell ref="N8:Q8"/>
    <mergeCell ref="R8:U8"/>
    <mergeCell ref="V8:Y8"/>
    <mergeCell ref="Z8:AA8"/>
    <mergeCell ref="AB8:AC8"/>
    <mergeCell ref="Z11:AA11"/>
    <mergeCell ref="AB11:AC11"/>
    <mergeCell ref="AB9:AC9"/>
    <mergeCell ref="C10:F10"/>
    <mergeCell ref="G10:M10"/>
    <mergeCell ref="N10:Q10"/>
    <mergeCell ref="R10:U10"/>
    <mergeCell ref="V10:Y10"/>
    <mergeCell ref="Z10:AA10"/>
    <mergeCell ref="AB10:AC10"/>
    <mergeCell ref="C9:F9"/>
    <mergeCell ref="G9:M9"/>
    <mergeCell ref="N9:Q9"/>
    <mergeCell ref="R9:U9"/>
    <mergeCell ref="C7:F7"/>
    <mergeCell ref="G7:M7"/>
    <mergeCell ref="N7:Q7"/>
    <mergeCell ref="R7:U7"/>
    <mergeCell ref="V7:Y7"/>
    <mergeCell ref="Z7:AA7"/>
    <mergeCell ref="AB7:AC7"/>
    <mergeCell ref="V5:Y5"/>
    <mergeCell ref="C6:F6"/>
    <mergeCell ref="G6:M6"/>
    <mergeCell ref="N6:Q6"/>
    <mergeCell ref="R6:U6"/>
    <mergeCell ref="V6:Y6"/>
    <mergeCell ref="AB1:AE1"/>
    <mergeCell ref="A4:A5"/>
    <mergeCell ref="B4:B5"/>
    <mergeCell ref="C4:F5"/>
    <mergeCell ref="G4:M5"/>
    <mergeCell ref="N4:Y4"/>
    <mergeCell ref="Z4:AA5"/>
    <mergeCell ref="AB4:AC5"/>
    <mergeCell ref="N5:Q5"/>
    <mergeCell ref="R5:U5"/>
    <mergeCell ref="Z6:AA6"/>
    <mergeCell ref="AB6:AC6"/>
    <mergeCell ref="L68:O68"/>
    <mergeCell ref="L75:O75"/>
    <mergeCell ref="L76:O76"/>
    <mergeCell ref="B71:G71"/>
    <mergeCell ref="B72:G72"/>
    <mergeCell ref="B73:G73"/>
    <mergeCell ref="B74:G74"/>
    <mergeCell ref="B75:G75"/>
    <mergeCell ref="B76:G76"/>
    <mergeCell ref="I68:K68"/>
    <mergeCell ref="I69:K69"/>
    <mergeCell ref="I70:K70"/>
    <mergeCell ref="I71:K71"/>
    <mergeCell ref="I72:K72"/>
    <mergeCell ref="I73:K73"/>
    <mergeCell ref="I74:K74"/>
    <mergeCell ref="B68:G68"/>
    <mergeCell ref="B69:G69"/>
    <mergeCell ref="B70:G70"/>
    <mergeCell ref="R68:S68"/>
    <mergeCell ref="R69:S69"/>
    <mergeCell ref="R70:S70"/>
    <mergeCell ref="R71:S71"/>
    <mergeCell ref="R72:S72"/>
    <mergeCell ref="R73:S73"/>
    <mergeCell ref="B77:G77"/>
    <mergeCell ref="I75:K75"/>
    <mergeCell ref="I76:K76"/>
    <mergeCell ref="I77:K77"/>
    <mergeCell ref="L77:O77"/>
    <mergeCell ref="P75:Q75"/>
    <mergeCell ref="P76:Q76"/>
    <mergeCell ref="P77:Q77"/>
    <mergeCell ref="R74:S74"/>
    <mergeCell ref="R75:S75"/>
    <mergeCell ref="R76:S76"/>
    <mergeCell ref="R77:S77"/>
    <mergeCell ref="L69:O69"/>
    <mergeCell ref="L70:O70"/>
    <mergeCell ref="L71:O71"/>
    <mergeCell ref="L72:O72"/>
    <mergeCell ref="L73:O73"/>
    <mergeCell ref="L74:O74"/>
    <mergeCell ref="Z69:AE69"/>
    <mergeCell ref="T70:U70"/>
    <mergeCell ref="V70:Y70"/>
    <mergeCell ref="Z70:AE70"/>
    <mergeCell ref="T71:U71"/>
    <mergeCell ref="V71:Y71"/>
    <mergeCell ref="Z71:AE71"/>
    <mergeCell ref="T65:U65"/>
    <mergeCell ref="V65:Y65"/>
    <mergeCell ref="T66:U66"/>
    <mergeCell ref="T67:U67"/>
    <mergeCell ref="T68:U68"/>
    <mergeCell ref="Z65:AE65"/>
    <mergeCell ref="Z66:AE66"/>
    <mergeCell ref="Z67:AE67"/>
    <mergeCell ref="Z68:AE68"/>
    <mergeCell ref="V66:Y66"/>
    <mergeCell ref="V67:Y67"/>
    <mergeCell ref="V68:Y68"/>
    <mergeCell ref="T72:U72"/>
    <mergeCell ref="V72:Y72"/>
    <mergeCell ref="Z72:AE72"/>
    <mergeCell ref="T73:U73"/>
    <mergeCell ref="V73:Y73"/>
    <mergeCell ref="Z73:AE73"/>
    <mergeCell ref="T74:U74"/>
    <mergeCell ref="V74:Y74"/>
    <mergeCell ref="Z74:AE74"/>
    <mergeCell ref="P79:Q79"/>
    <mergeCell ref="R78:S78"/>
    <mergeCell ref="R79:S79"/>
    <mergeCell ref="Z75:AE75"/>
    <mergeCell ref="T76:U76"/>
    <mergeCell ref="V76:Y76"/>
    <mergeCell ref="Z76:AE76"/>
    <mergeCell ref="T77:U77"/>
    <mergeCell ref="V77:Y77"/>
    <mergeCell ref="Z77:AE77"/>
    <mergeCell ref="R66:S66"/>
    <mergeCell ref="R67:S67"/>
    <mergeCell ref="I81:K81"/>
    <mergeCell ref="L81:O81"/>
    <mergeCell ref="P81:Q81"/>
    <mergeCell ref="R81:S81"/>
    <mergeCell ref="T78:U78"/>
    <mergeCell ref="V78:Y78"/>
    <mergeCell ref="T75:U75"/>
    <mergeCell ref="V75:Y75"/>
    <mergeCell ref="T69:U69"/>
    <mergeCell ref="V69:Y69"/>
    <mergeCell ref="T81:U81"/>
    <mergeCell ref="V81:Y81"/>
    <mergeCell ref="T79:U79"/>
    <mergeCell ref="V79:Y79"/>
    <mergeCell ref="I80:K80"/>
    <mergeCell ref="L80:O80"/>
    <mergeCell ref="P80:Q80"/>
    <mergeCell ref="R80:S80"/>
    <mergeCell ref="T80:U80"/>
    <mergeCell ref="V80:Y80"/>
    <mergeCell ref="I78:K78"/>
    <mergeCell ref="I79:K79"/>
    <mergeCell ref="Z81:AE81"/>
    <mergeCell ref="A81:G81"/>
    <mergeCell ref="V83:Y83"/>
    <mergeCell ref="P68:Q68"/>
    <mergeCell ref="P69:Q69"/>
    <mergeCell ref="P70:Q70"/>
    <mergeCell ref="P71:Q71"/>
    <mergeCell ref="P72:Q72"/>
    <mergeCell ref="P73:Q73"/>
    <mergeCell ref="P74:Q74"/>
    <mergeCell ref="Z78:AE78"/>
    <mergeCell ref="Z79:AE79"/>
    <mergeCell ref="B80:G80"/>
    <mergeCell ref="Z80:AE80"/>
    <mergeCell ref="B78:G78"/>
    <mergeCell ref="B79:G79"/>
    <mergeCell ref="L78:O78"/>
    <mergeCell ref="L79:O79"/>
    <mergeCell ref="P78:Q78"/>
  </mergeCells>
  <pageMargins left="0.27559055118110237" right="0.19685039370078741" top="0.23622047244094491" bottom="0.35433070866141736" header="0" footer="0"/>
  <pageSetup paperSize="9" scale="50" fitToHeight="0" orientation="landscape" r:id="rId1"/>
  <headerFooter alignWithMargins="0">
    <oddHeader xml:space="preserve">&amp;R
</oddHeader>
  </headerFooter>
  <rowBreaks count="2" manualBreakCount="2">
    <brk id="36" max="30" man="1"/>
    <brk id="61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Звіт</vt:lpstr>
      <vt:lpstr>1.1. Інша інфо_1</vt:lpstr>
      <vt:lpstr>1.2. Інша інфо_2</vt:lpstr>
      <vt:lpstr>Звіт!Заголовки_для_печати</vt:lpstr>
      <vt:lpstr>'1.1. Інша інфо_1'!Область_печати</vt:lpstr>
      <vt:lpstr>'1.2. Інша інфо_2'!Область_печати</vt:lpstr>
      <vt:lpstr>Звіт!Область_печати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2023-01-27T07:29:14Z</dcterms:modified>
</cp:coreProperties>
</file>