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I. Фін план" sheetId="1" r:id="rId1"/>
    <sheet name="1.1. Інша інфо_1" sheetId="2" r:id="rId2"/>
    <sheet name="1.2. Інша інфо_2"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XGRAPH3">#REF!</definedName>
    <definedName name="aa">(#REF!,#REF!)</definedName>
    <definedName name="ad">'[1]МТР Газ України'!$B$1</definedName>
    <definedName name="as">'[2]МТР Газ України'!$B$1</definedName>
    <definedName name="asdf">'[3]Inform'!$E$6</definedName>
    <definedName name="asdfg">'[3]Inform'!$F$2</definedName>
    <definedName name="BuiltIn_Print_Area___1___1">#REF!</definedName>
    <definedName name="ClDate">'[5]Inform'!$E$6</definedName>
    <definedName name="ClDate_21">'[6]Inform'!$E$6</definedName>
    <definedName name="ClDate_25">'[6]Inform'!$E$6</definedName>
    <definedName name="ClDate_6">'[7]Inform'!$E$6</definedName>
    <definedName name="CompName">'[5]Inform'!$F$2</definedName>
    <definedName name="CompName_21">'[6]Inform'!$F$2</definedName>
    <definedName name="CompName_25">'[6]Inform'!$F$2</definedName>
    <definedName name="CompName_6">'[7]Inform'!$F$2</definedName>
    <definedName name="CompNameE">'[5]Inform'!$G$2</definedName>
    <definedName name="CompNameE_21">'[6]Inform'!$G$2</definedName>
    <definedName name="CompNameE_25">'[6]Inform'!$G$2</definedName>
    <definedName name="CompNameE_6">'[7]Inform'!$G$2</definedName>
    <definedName name="Cost_Category_National_ID">#REF!</definedName>
    <definedName name="Cе511">#REF!</definedName>
    <definedName name="d">'[8]МТР Газ України'!$B$4</definedName>
    <definedName name="dCPIb">#REF!</definedName>
    <definedName name="dPPIb">#REF!</definedName>
    <definedName name="ds">'[9]7  Інші витрати'!#REF!</definedName>
    <definedName name="Excel_BuiltIn_Database">'[10]Ener '!$A$1:$G$2645</definedName>
    <definedName name="Fact_Type_ID">#REF!</definedName>
    <definedName name="G">'[11]МТР Газ України'!$B$1</definedName>
    <definedName name="ij1sssss">'[12]7  Інші витрати'!#REF!</definedName>
    <definedName name="LastItem">'[13]Лист1'!$A$1</definedName>
    <definedName name="Load">'[14]МТР Газ України'!$B$4</definedName>
    <definedName name="Load_ID">'[15]МТР Газ України'!$B$4</definedName>
    <definedName name="Load_ID_10">'[16]7  Інші витрати'!#REF!</definedName>
    <definedName name="Load_ID_11">'[17]МТР Газ України'!$B$4</definedName>
    <definedName name="Load_ID_12">'[17]МТР Газ України'!$B$4</definedName>
    <definedName name="Load_ID_13">'[17]МТР Газ України'!$B$4</definedName>
    <definedName name="Load_ID_14">'[17]МТР Газ України'!$B$4</definedName>
    <definedName name="Load_ID_15">'[17]МТР Газ України'!$B$4</definedName>
    <definedName name="Load_ID_16">'[17]МТР Газ України'!$B$4</definedName>
    <definedName name="Load_ID_17">'[17]МТР Газ України'!$B$4</definedName>
    <definedName name="Load_ID_18">'[18]МТР Газ України'!$B$4</definedName>
    <definedName name="Load_ID_19">'[19]МТР Газ України'!$B$4</definedName>
    <definedName name="Load_ID_20">'[18]МТР Газ України'!$B$4</definedName>
    <definedName name="Load_ID_200">'[14]МТР Газ України'!$B$4</definedName>
    <definedName name="Load_ID_21">'[20]МТР Газ України'!$B$4</definedName>
    <definedName name="Load_ID_23">'[19]МТР Газ України'!$B$4</definedName>
    <definedName name="Load_ID_25">'[20]МТР Газ України'!$B$4</definedName>
    <definedName name="Load_ID_542">'[21]МТР Газ України'!$B$4</definedName>
    <definedName name="Load_ID_6">'[17]МТР Газ України'!$B$4</definedName>
    <definedName name="OpDate">'[5]Inform'!$E$5</definedName>
    <definedName name="OpDate_21">'[6]Inform'!$E$5</definedName>
    <definedName name="OpDate_25">'[6]Inform'!$E$5</definedName>
    <definedName name="OpDate_6">'[7]Inform'!$E$5</definedName>
    <definedName name="QR">'[22]Inform'!$E$5</definedName>
    <definedName name="qw">'[3]Inform'!$E$5</definedName>
    <definedName name="qwert">'[3]Inform'!$G$2</definedName>
    <definedName name="qwerty">'[2]МТР Газ України'!$B$4</definedName>
    <definedName name="ShowFil">[13]!ShowFil</definedName>
    <definedName name="SU_ID">#REF!</definedName>
    <definedName name="Time_ID">'[15]МТР Газ України'!$B$1</definedName>
    <definedName name="Time_ID_10">'[16]7  Інші витрати'!#REF!</definedName>
    <definedName name="Time_ID_11">'[17]МТР Газ України'!$B$1</definedName>
    <definedName name="Time_ID_12">'[17]МТР Газ України'!$B$1</definedName>
    <definedName name="Time_ID_13">'[17]МТР Газ України'!$B$1</definedName>
    <definedName name="Time_ID_14">'[17]МТР Газ України'!$B$1</definedName>
    <definedName name="Time_ID_15">'[17]МТР Газ України'!$B$1</definedName>
    <definedName name="Time_ID_16">'[17]МТР Газ України'!$B$1</definedName>
    <definedName name="Time_ID_17">'[17]МТР Газ України'!$B$1</definedName>
    <definedName name="Time_ID_18">'[18]МТР Газ України'!$B$1</definedName>
    <definedName name="Time_ID_19">'[19]МТР Газ України'!$B$1</definedName>
    <definedName name="Time_ID_20">'[18]МТР Газ України'!$B$1</definedName>
    <definedName name="Time_ID_21">'[20]МТР Газ України'!$B$1</definedName>
    <definedName name="Time_ID_23">'[19]МТР Газ України'!$B$1</definedName>
    <definedName name="Time_ID_25">'[20]МТР Газ України'!$B$1</definedName>
    <definedName name="Time_ID_6">'[17]МТР Газ України'!$B$1</definedName>
    <definedName name="Time_ID0">'[15]МТР Газ України'!$F$1</definedName>
    <definedName name="Time_ID0_10">'[16]7  Інші витрати'!#REF!</definedName>
    <definedName name="Time_ID0_11">'[17]МТР Газ України'!$F$1</definedName>
    <definedName name="Time_ID0_12">'[17]МТР Газ України'!$F$1</definedName>
    <definedName name="Time_ID0_13">'[17]МТР Газ України'!$F$1</definedName>
    <definedName name="Time_ID0_14">'[17]МТР Газ України'!$F$1</definedName>
    <definedName name="Time_ID0_15">'[17]МТР Газ України'!$F$1</definedName>
    <definedName name="Time_ID0_16">'[17]МТР Газ України'!$F$1</definedName>
    <definedName name="Time_ID0_17">'[17]МТР Газ України'!$F$1</definedName>
    <definedName name="Time_ID0_18">'[18]МТР Газ України'!$F$1</definedName>
    <definedName name="Time_ID0_19">'[19]МТР Газ України'!$F$1</definedName>
    <definedName name="Time_ID0_20">'[18]МТР Газ України'!$F$1</definedName>
    <definedName name="Time_ID0_21">'[20]МТР Газ України'!$F$1</definedName>
    <definedName name="Time_ID0_23">'[19]МТР Газ України'!$F$1</definedName>
    <definedName name="Time_ID0_25">'[20]МТР Газ України'!$F$1</definedName>
    <definedName name="Time_ID0_6">'[17]МТР Газ України'!$F$1</definedName>
    <definedName name="ttttttt">#REF!</definedName>
    <definedName name="Unit">'[5]Inform'!$E$38</definedName>
    <definedName name="Unit_21">'[6]Inform'!$E$38</definedName>
    <definedName name="Unit_25">'[6]Inform'!$E$38</definedName>
    <definedName name="Unit_6">'[7]Inform'!$E$38</definedName>
    <definedName name="WQER">'[23]МТР Газ України'!$B$4</definedName>
    <definedName name="wr">'[23]МТР Газ України'!$B$4</definedName>
    <definedName name="yyyy">#REF!</definedName>
    <definedName name="zx">'[2]МТР Газ України'!$F$1</definedName>
    <definedName name="zxc">'[3]Inform'!$E$38</definedName>
    <definedName name="а">'[12]7  Інші витрати'!#REF!</definedName>
    <definedName name="ав">#REF!</definedName>
    <definedName name="аен">'[23]МТР Газ України'!$B$4</definedName>
    <definedName name="в">'[26]МТР Газ України'!$F$1</definedName>
    <definedName name="ватт">'[27]БАЗА  '!#REF!</definedName>
    <definedName name="Д">'[14]МТР Газ України'!$B$4</definedName>
    <definedName name="е">#REF!</definedName>
    <definedName name="є">#REF!</definedName>
    <definedName name="_xlnm.Print_Titles" localSheetId="0">'I. Фін план'!$36:$38</definedName>
    <definedName name="Заголовки_для_печати_МИ">(#REF!,#REF!)</definedName>
    <definedName name="йуц">#REF!</definedName>
    <definedName name="йцу">#REF!</definedName>
    <definedName name="йцуйй">#REF!</definedName>
    <definedName name="йцукц">'[25]7  Інші витрати'!#REF!</definedName>
    <definedName name="і">'[24]Inform'!$F$2</definedName>
    <definedName name="ів">#REF!</definedName>
    <definedName name="ів___0">#REF!</definedName>
    <definedName name="ів_22">#REF!</definedName>
    <definedName name="ів_26">#REF!</definedName>
    <definedName name="іваіа">'[25]7  Інші витрати'!#REF!</definedName>
    <definedName name="іваф">#REF!</definedName>
    <definedName name="івів">'[11]МТР Газ України'!$B$1</definedName>
    <definedName name="іцу">'[22]Inform'!$G$2</definedName>
    <definedName name="КЕ">#REF!</definedName>
    <definedName name="КЕ___0">#REF!</definedName>
    <definedName name="КЕ_22">#REF!</definedName>
    <definedName name="КЕ_26">#REF!</definedName>
    <definedName name="кен">#REF!</definedName>
    <definedName name="л">#REF!</definedName>
    <definedName name="_xlnm.Print_Area" localSheetId="1">'1.1. Інша інфо_1'!$A$1:$M$61</definedName>
    <definedName name="_xlnm.Print_Area" localSheetId="2">'1.2. Інша інфо_2'!$A$1:$AE$105</definedName>
    <definedName name="_xlnm.Print_Area" localSheetId="0">'I. Фін план'!$A$1:$J$123</definedName>
    <definedName name="п">'[12]7  Інші витрати'!#REF!</definedName>
    <definedName name="пдв">'[14]МТР Газ України'!$B$4</definedName>
    <definedName name="пдв_утг">'[14]МТР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#REF!</definedName>
    <definedName name="ппп">'[28]Inform'!$E$6</definedName>
    <definedName name="р">#REF!</definedName>
    <definedName name="т">'[29]Inform'!$E$6</definedName>
    <definedName name="тариф">'[30]Inform'!$G$2</definedName>
    <definedName name="уйцукйцуйу">#REF!</definedName>
    <definedName name="уке">'[31]Inform'!$G$2</definedName>
    <definedName name="УТГ">'[14]МТР Газ України'!$B$4</definedName>
    <definedName name="фів">'[23]МТР Газ України'!$B$4</definedName>
    <definedName name="фіваіф">'[25]7  Інші витрати'!#REF!</definedName>
    <definedName name="фф">'[26]МТР Газ України'!$F$1</definedName>
    <definedName name="ц">'[12]7  Інші витрати'!#REF!</definedName>
    <definedName name="ччч">'[32]БАЗА  '!#REF!</definedName>
    <definedName name="ш">#REF!</definedName>
  </definedNames>
  <calcPr fullCalcOnLoad="1"/>
</workbook>
</file>

<file path=xl/sharedStrings.xml><?xml version="1.0" encoding="utf-8"?>
<sst xmlns="http://schemas.openxmlformats.org/spreadsheetml/2006/main" count="363" uniqueCount="266">
  <si>
    <t>Додаток 1</t>
  </si>
  <si>
    <t xml:space="preserve">до Положення про складання, затрвердження та контролю </t>
  </si>
  <si>
    <t>виконання фінансового плану підприємства</t>
  </si>
  <si>
    <t>"ПОГОДЖЕНО"</t>
  </si>
  <si>
    <t>"ЗАТВЕРДЖЕНО"</t>
  </si>
  <si>
    <t>Начальник відділу охорони здоров’я</t>
  </si>
  <si>
    <t xml:space="preserve">Міський голова </t>
  </si>
  <si>
    <t>______________________________</t>
  </si>
  <si>
    <t>__________________Мандзич Л.І.</t>
  </si>
  <si>
    <t>Балога А.В.</t>
  </si>
  <si>
    <t>"____" _______________ 2018 р.</t>
  </si>
  <si>
    <t>"____" ___________ 2018 р.</t>
  </si>
  <si>
    <t>Проект</t>
  </si>
  <si>
    <t>Попередній</t>
  </si>
  <si>
    <t>Уточнений</t>
  </si>
  <si>
    <t>Зміни</t>
  </si>
  <si>
    <t>Х</t>
  </si>
  <si>
    <t>зробити позначку "Х"</t>
  </si>
  <si>
    <t>Коди</t>
  </si>
  <si>
    <t xml:space="preserve">Підприємство  </t>
  </si>
  <si>
    <t>Комунальне некомерційне підприємство "Центр первинної медико-санітарної допомоги м.Мукачева»</t>
  </si>
  <si>
    <t xml:space="preserve">за ЄДРПОУ </t>
  </si>
  <si>
    <t xml:space="preserve">Організаційно-правова форма </t>
  </si>
  <si>
    <t>комунальне підприємство</t>
  </si>
  <si>
    <t>за КОПФГ</t>
  </si>
  <si>
    <t>Територія</t>
  </si>
  <si>
    <t>м. Мукачево</t>
  </si>
  <si>
    <t>за КОАТУУ</t>
  </si>
  <si>
    <r>
      <rPr>
        <sz val="14"/>
        <rFont val="Times New Roman"/>
        <family val="1"/>
      </rPr>
      <t xml:space="preserve">Орган державного управління  </t>
    </r>
    <r>
      <rPr>
        <b/>
        <i/>
        <sz val="14"/>
        <rFont val="Times New Roman"/>
        <family val="1"/>
      </rPr>
      <t xml:space="preserve"> </t>
    </r>
  </si>
  <si>
    <t>Відділ охорони здоров'я ВК ММР</t>
  </si>
  <si>
    <t>за СПОДУ</t>
  </si>
  <si>
    <t xml:space="preserve">Галузь     </t>
  </si>
  <si>
    <t>Охорона здоров'я</t>
  </si>
  <si>
    <t>за ЗКГНГ</t>
  </si>
  <si>
    <t xml:space="preserve">Вид економічної діяльності    </t>
  </si>
  <si>
    <t>Діяльність лікарняних закладів</t>
  </si>
  <si>
    <t xml:space="preserve">за  КВЕД  </t>
  </si>
  <si>
    <t>86.10</t>
  </si>
  <si>
    <t>Одиниця виміру, грн.</t>
  </si>
  <si>
    <t>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</si>
  <si>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</si>
  <si>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</si>
  <si>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</si>
  <si>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</si>
  <si>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</si>
  <si>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</si>
  <si>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89600, Закарпатська область, м.Мукачево, вул. Грушевського Михайла, 29</t>
  </si>
  <si>
    <t xml:space="preserve">Телефон </t>
  </si>
  <si>
    <t>Керівник</t>
  </si>
  <si>
    <t>Мешко Євген Васильович</t>
  </si>
  <si>
    <t>ФІНАНСОВИЙ ПЛАН ПІДПРИЄМСТВА НА 2018 рік</t>
  </si>
  <si>
    <t>тис. грн.</t>
  </si>
  <si>
    <t>Найменування показника</t>
  </si>
  <si>
    <t xml:space="preserve">Код рядка </t>
  </si>
  <si>
    <t>Факт минулого року</t>
  </si>
  <si>
    <t>Фінансовий план поточного року</t>
  </si>
  <si>
    <t>Плановий рік  (усього)</t>
  </si>
  <si>
    <t xml:space="preserve">У тому числі за кварталами </t>
  </si>
  <si>
    <t>Пояснення та обґрунтування до запланованого рівня доходів/витрат</t>
  </si>
  <si>
    <t xml:space="preserve">І  </t>
  </si>
  <si>
    <t xml:space="preserve">ІІ  </t>
  </si>
  <si>
    <t xml:space="preserve">ІІІ  </t>
  </si>
  <si>
    <t xml:space="preserve">ІV </t>
  </si>
  <si>
    <t>I. Фінансові результати</t>
  </si>
  <si>
    <t>Доходи і витрати від операційної діяльності (деталізація)</t>
  </si>
  <si>
    <t>Дохід (виручка) від реалізації продукції (товарів, робіт, послуг)</t>
  </si>
  <si>
    <t>Згідно постанови КМУ №407 від 25.04.2018 року, враховуючи нову систему фінансування та прогнозаваний приріст укладених декларацій з клієнтами, прогнозуємо дохід за ІV квартал у розмірі 9 млн. грн., який складається із доходу за декларації, що вже укладені по ставці 370 грн. за особу з врахуванням капітаційної ставки залежно від віку (зелений список) та по ставці 240 грн. за особу за населення, що ще не обрало сімейного лікаря. Орієнтовний дохід по "зеленому" списку становитиме7,75 млн. грн, за червоним списком - 2,25 млн.грн.</t>
  </si>
  <si>
    <t>Дохід з місцевого бюджету цільового фінансування на оплату комунальних послуг та енергоносіїв, товарів, робіт та послуг</t>
  </si>
  <si>
    <t xml:space="preserve">Сума коштів з місцевого бюджету передбачена на оплату комунальних платежів у поточному році. </t>
  </si>
  <si>
    <t>Дохід з місцевого бюджету за цільовими програмами, у тому числі:</t>
  </si>
  <si>
    <t>…</t>
  </si>
  <si>
    <t>Собівартість реалізованої продукції (товарів, робіт, послуг)</t>
  </si>
  <si>
    <t>Витрати на послуги, матеріали та сировину, в т. ч.:</t>
  </si>
  <si>
    <t>медикаменти та перев’язувальні матеріали</t>
  </si>
  <si>
    <t>Дезінфекційні середники, лабораторне приладдя (ланцети), тест-смужки, вакцини, шприци</t>
  </si>
  <si>
    <t>ремонт та запасні частини до транспортних засобів</t>
  </si>
  <si>
    <t>Витрати на обслуговування автомобіля у випадку поломки</t>
  </si>
  <si>
    <t>господарчі товари та інвентар</t>
  </si>
  <si>
    <t>електричні конвектори ,  віконні жалюзі , сантехнічні вироби, мережеве обладнання, придбання та встановлення лічильників води</t>
  </si>
  <si>
    <t>Витрати на паливо-мастильні матеріали</t>
  </si>
  <si>
    <t>паливо</t>
  </si>
  <si>
    <t>Витрати на комунальні послуги та енергоносії, в т.ч.:</t>
  </si>
  <si>
    <t>Витрати на електроенергію</t>
  </si>
  <si>
    <t>Середня кількість спожитої електроенергії за 2017 рік становила 930 кВт*г в місяць, вартість 1 кВт*г становить 2,872632 грн.  та відшкодування комунальних послуг Управлінню освіти, молоді та спорту ВК ММР, Відділу охорони здоров’я ВК ММР</t>
  </si>
  <si>
    <t>Витрати на водопостачання та водовідведення</t>
  </si>
  <si>
    <t>Середня кількість спожитої води та водовідведення  за 2017 рік становила 102,7 куб.м в місяць, вартість 1 куб.м.води та водовідведення становить19,66 грн. та відшкодування комунальних послуг Управлінню освіти, молоді та спорту ВК ММР,  Відділу охорони здоров’я ВК ММР</t>
  </si>
  <si>
    <t>Витрати на природній газ</t>
  </si>
  <si>
    <t>За  4 квартал 2017 року в,икористано 4800 куб.м. природнього газу, ціна за куб.м. 14,338 грн. відшкодування комунальних послуг Управлінню освіти, молоді та спорту ВК ММР,  Відділу охорони здоров’я ВК ММР</t>
  </si>
  <si>
    <t>Витрати на тверде паливо</t>
  </si>
  <si>
    <t>Витрати на викачку нечистот та вивіз побутових відходів</t>
  </si>
  <si>
    <t>Вивезення сміття, відшкодування комунальних послуг  Відділу охорони здоров’я ВК ММР</t>
  </si>
  <si>
    <t>Витрати на оплату праці</t>
  </si>
  <si>
    <t>Оплата праці згідно колективного договору</t>
  </si>
  <si>
    <t>Відрахування на соціальні заходи</t>
  </si>
  <si>
    <t>Витрати по виконанню цільових програм</t>
  </si>
  <si>
    <r>
      <rPr>
        <sz val="12"/>
        <rFont val="Times New Roman"/>
        <family val="1"/>
      </rPr>
      <t xml:space="preserve">Витрати, що здійснюються для підтримання об’єкта в робочому стані </t>
    </r>
    <r>
      <rPr>
        <sz val="10"/>
        <rFont val="Times New Roman"/>
        <family val="1"/>
      </rPr>
      <t>(проведення ремонту, технічного огляду, нагляду, обслуговування тощо)</t>
    </r>
  </si>
  <si>
    <t xml:space="preserve"> утримання прибудинкової території, обслуговування газових котлів</t>
  </si>
  <si>
    <t>Амортизація</t>
  </si>
  <si>
    <t>Інші витрати (розшифрувати)</t>
  </si>
  <si>
    <t>облаштування дітячих куточків по амбулаторіям</t>
  </si>
  <si>
    <t>Адміністративні витрати, у тому числі:</t>
  </si>
  <si>
    <t>витрати на канцтовари, офісне приладдя та устаткування</t>
  </si>
  <si>
    <t>канцелярське приладдя</t>
  </si>
  <si>
    <t xml:space="preserve">витрати на страхові послуги </t>
  </si>
  <si>
    <t>страхування орендованих приміщень, автомобіля</t>
  </si>
  <si>
    <t>витрати на придбання та супровід програмного забезпечення</t>
  </si>
  <si>
    <t>встановлення та супровід  програми Док-Проф</t>
  </si>
  <si>
    <t>витрати на службові відрядження</t>
  </si>
  <si>
    <t>витрати на зв’язок та інтернет</t>
  </si>
  <si>
    <t>витрати на оплату праці</t>
  </si>
  <si>
    <t>відрахування на соціальні заходи</t>
  </si>
  <si>
    <t>витрати на обслуговування оргтехніки</t>
  </si>
  <si>
    <t>Заправка катриджів, ремонт існуючого обладнання</t>
  </si>
  <si>
    <t>витрати на культурно-масові заходи</t>
  </si>
  <si>
    <t xml:space="preserve">амортизація </t>
  </si>
  <si>
    <t>юридичні та нотаріальні послуги</t>
  </si>
  <si>
    <t>витрати на охорону праці та навчання працівників</t>
  </si>
  <si>
    <t>інші адміністративні витрати (розшифрувати)</t>
  </si>
  <si>
    <t xml:space="preserve">  періодичні видання, банківські послуги</t>
  </si>
  <si>
    <t>Інші доходи від операційної діяльності, в т.ч.:</t>
  </si>
  <si>
    <t>дохід від операційної оренди активів</t>
  </si>
  <si>
    <t>дохід від реалізації необоротних активів</t>
  </si>
  <si>
    <t>Інші витрати від операційної діяльності (розшифрувати)</t>
  </si>
  <si>
    <t>ІІ. Елементи операційних витрат</t>
  </si>
  <si>
    <t>Матеріальні затрати</t>
  </si>
  <si>
    <t>Інші операційні витрати</t>
  </si>
  <si>
    <t>Разом (сума рядків 400 - 440)</t>
  </si>
  <si>
    <t>ІІІ. Інвестиційна діяльність</t>
  </si>
  <si>
    <t>Доходи від інвестиційної діяльності, у т.ч.:</t>
  </si>
  <si>
    <t>доходи з місцевого бюджету цільового фінансування по капітальних видатках</t>
  </si>
  <si>
    <t>Капітальні інвестиції, усього, у тому числі:</t>
  </si>
  <si>
    <t>капітальне будівництво</t>
  </si>
  <si>
    <t>придбання (виготовлення) основних засобів</t>
  </si>
  <si>
    <t>Холодильне обладнання , діагностичні комплекси Москіт та планшети, Легковий автомобіль типу А 1 шт - 380 тис. грн,
Санітарний транспорт типу В, шафи медичні, витрати на реєстрацію автомобілів, сплату податків</t>
  </si>
  <si>
    <t>придбання (виготовлення) інших необоротних матеріальних активів</t>
  </si>
  <si>
    <t>медичні та офісні меблі</t>
  </si>
  <si>
    <t>придбання (створення) нематеріальних активів</t>
  </si>
  <si>
    <t>створення веб-сайту</t>
  </si>
  <si>
    <t>модернізація, модифікація (добудова, дообладнання, реконструкція) основних засобів</t>
  </si>
  <si>
    <t>встановлення пожежної , охоронної сигналізації, системи відеонагляду в приміщеннях АЗПСМ, , виготовлення проектно-кошторисної документації на реконструкцію об"єкта Росвигівська, 9 виготовлення проектно-кошторисної документації на капітальний ремонтоб"єкта Я.Мудрого, 48</t>
  </si>
  <si>
    <t>капітальний ремонт</t>
  </si>
  <si>
    <t>ІV. Фінансова діяльність</t>
  </si>
  <si>
    <t>Доходи від фінансової діяльності за зобов’язаннями, у т. ч.:</t>
  </si>
  <si>
    <t xml:space="preserve">кредити </t>
  </si>
  <si>
    <t>позики</t>
  </si>
  <si>
    <t>депозити</t>
  </si>
  <si>
    <t>Інші надходження (розшифрувати)</t>
  </si>
  <si>
    <t>Витрати від фінансової діяльності за зобов’язаннями, у т. ч.:</t>
  </si>
  <si>
    <t>Усього доходів</t>
  </si>
  <si>
    <t>Усього витрат</t>
  </si>
  <si>
    <t>Нерозподілені доходи</t>
  </si>
  <si>
    <t>IV. Додаткова інформація</t>
  </si>
  <si>
    <t>на 1.01</t>
  </si>
  <si>
    <t>на 1.04</t>
  </si>
  <si>
    <t>на 1.07</t>
  </si>
  <si>
    <t>на 1.10</t>
  </si>
  <si>
    <t>Штатна чисельність працівників</t>
  </si>
  <si>
    <t>Первісна вартість основних засобів</t>
  </si>
  <si>
    <t>Податкова заборгованість</t>
  </si>
  <si>
    <t>Заборгованість перед працівниками за заробітною платою</t>
  </si>
  <si>
    <t xml:space="preserve">               Головний лікар                   </t>
  </si>
  <si>
    <t>_________________________</t>
  </si>
  <si>
    <t>Є. Мешко</t>
  </si>
  <si>
    <t xml:space="preserve">                                (посада)</t>
  </si>
  <si>
    <t xml:space="preserve">               (підпис)</t>
  </si>
  <si>
    <t xml:space="preserve">         (ініціали, прізвище)    </t>
  </si>
  <si>
    <t>Інформація</t>
  </si>
  <si>
    <t>до фінансового плану на 2018 рік</t>
  </si>
  <si>
    <t>(найменування підприємства)</t>
  </si>
  <si>
    <t xml:space="preserve">      1. Дані про підприємство, персонал та витрати на оплату праці</t>
  </si>
  <si>
    <t xml:space="preserve">      Загальна інформація про підприємство (резюме)</t>
  </si>
  <si>
    <t>Фінансовий план
поточного року</t>
  </si>
  <si>
    <t xml:space="preserve">Плановий рік </t>
  </si>
  <si>
    <t>Плановий рік до фінансового плану на поточний рік, %</t>
  </si>
  <si>
    <t>Плановий рік до факту минулого року, %</t>
  </si>
  <si>
    <r>
      <rPr>
        <b/>
        <sz val="14"/>
        <rFont val="Times New Roman"/>
        <family val="1"/>
      </rPr>
      <t xml:space="preserve">Середня кількість працівників </t>
    </r>
    <r>
      <rPr>
        <sz val="14"/>
        <rFont val="Times New Roman"/>
        <family val="1"/>
      </rPr>
      <t>(штатних працівників, зовнішніх сумісників та працівників, що працюють за цивільно-правовими договорами)</t>
    </r>
    <r>
      <rPr>
        <b/>
        <sz val="14"/>
        <rFont val="Times New Roman"/>
        <family val="1"/>
      </rPr>
      <t>, у тому числі:</t>
    </r>
  </si>
  <si>
    <t>керівний склад</t>
  </si>
  <si>
    <t>адміністративно-управлінський персонал та інший персонал</t>
  </si>
  <si>
    <t>амбулаторії загальної практики сімейної медицини</t>
  </si>
  <si>
    <t>фельдшерсько-акушерські пункти</t>
  </si>
  <si>
    <t>фельдшерські пункти</t>
  </si>
  <si>
    <t>Фонд оплати праці, тис. грн, у тому числі:</t>
  </si>
  <si>
    <t>фельдшердсько-акушерські пункти</t>
  </si>
  <si>
    <t>Витрати на оплату праці, тис. грн, у тому числі:</t>
  </si>
  <si>
    <t>Середньомісячні витрати на оплату праці одного працівника (грн), усього, у тому числі:</t>
  </si>
  <si>
    <t xml:space="preserve">      2. Перелік підприємств, які включені до фінансового плану</t>
  </si>
  <si>
    <t>Код за ЄДРПОУ</t>
  </si>
  <si>
    <t>Найменування підприємства</t>
  </si>
  <si>
    <t>Вид діяльності</t>
  </si>
  <si>
    <t>86.10 Діяльність лікарняних закладів</t>
  </si>
  <si>
    <t xml:space="preserve">      3. Інформація про бізнес підприємства (код рядка 100)</t>
  </si>
  <si>
    <t>Найменування видів діяльності за КВЕД</t>
  </si>
  <si>
    <t>Питома вага в загальному обсязі реалізації, %</t>
  </si>
  <si>
    <t>Фактичний показник за минулий рік</t>
  </si>
  <si>
    <t>Плановий показник поточного року</t>
  </si>
  <si>
    <t xml:space="preserve">Фактичний показник поточного року за останній звітний період </t>
  </si>
  <si>
    <t>за минулий рік</t>
  </si>
  <si>
    <t>за плановий рік</t>
  </si>
  <si>
    <t>чистий дохід  від реалізації продукції (товарів, робіт, послуг),     тис. грн</t>
  </si>
  <si>
    <t>кількість продукції/             наданих послуг, одиниця виміру</t>
  </si>
  <si>
    <t>ціна одиниці     (вартість  продукції/     наданих послуг), грн</t>
  </si>
  <si>
    <t>кількість продукції/             наданих послуг, відвідувань</t>
  </si>
  <si>
    <t>Загальна медична практика</t>
  </si>
  <si>
    <t>Усього</t>
  </si>
  <si>
    <t>Головний лікар</t>
  </si>
  <si>
    <t>Є.В.Мешко</t>
  </si>
  <si>
    <t>4. Витрати, пов'язані з використанням власних службових автомобілів (рядок 150)</t>
  </si>
  <si>
    <t>№ з/п</t>
  </si>
  <si>
    <t>Марка</t>
  </si>
  <si>
    <t>Рік випуску</t>
  </si>
  <si>
    <t>Мета використання</t>
  </si>
  <si>
    <t>Витрати, усього грн.</t>
  </si>
  <si>
    <t>Плановий рік до плану
поточного року, %</t>
  </si>
  <si>
    <t>Плановий рік до факту
минулого року, %</t>
  </si>
  <si>
    <t>факт
минулого року</t>
  </si>
  <si>
    <t>фінансовий план поточного року</t>
  </si>
  <si>
    <t>УАЗ 3741</t>
  </si>
  <si>
    <t>обслуговування амбулаторій</t>
  </si>
  <si>
    <t>5. Витрати на оренду службових автомобілів (у складі адміністративних витрат, рядок 231)</t>
  </si>
  <si>
    <t>Договір</t>
  </si>
  <si>
    <t>Дата початку оренди</t>
  </si>
  <si>
    <t>Витрати, усього тис. грн.</t>
  </si>
  <si>
    <t>фінансовий план 
поточного року</t>
  </si>
  <si>
    <t xml:space="preserve">плановий рік </t>
  </si>
  <si>
    <t>6. Джерела капітальних інвестицій</t>
  </si>
  <si>
    <t>тис. грн (без ПДВ)</t>
  </si>
  <si>
    <t>Найменування об’єкта</t>
  </si>
  <si>
    <t>Залучення кредитних коштів</t>
  </si>
  <si>
    <t>Бюджетне фінансування</t>
  </si>
  <si>
    <t>Власні кошти (розшифрувати)</t>
  </si>
  <si>
    <t>Інші джерела (розшифрувати)</t>
  </si>
  <si>
    <t>рік</t>
  </si>
  <si>
    <t>у тому числі за кварталами</t>
  </si>
  <si>
    <t xml:space="preserve">І </t>
  </si>
  <si>
    <t xml:space="preserve">ІІ </t>
  </si>
  <si>
    <t xml:space="preserve">ІІІ </t>
  </si>
  <si>
    <t>Придбання (виготовлення) основних засобів</t>
  </si>
  <si>
    <t>Придбання (виготовлення)інших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</si>
  <si>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</si>
  <si>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 , капітальний ремонт</t>
  </si>
  <si>
    <t>Відсоток</t>
  </si>
  <si>
    <t>7. Капітальне будівництво (рядок 511)</t>
  </si>
  <si>
    <t xml:space="preserve">Найменування об’єктів </t>
  </si>
  <si>
    <t>Рік початку                і закінчення будівництва</t>
  </si>
  <si>
    <t>Загальна кошторисна вартість</t>
  </si>
  <si>
    <t>Первісна балансова вартість введених потужностей на початок планового року</t>
  </si>
  <si>
    <t>Незавершене будівництво на початок планового року</t>
  </si>
  <si>
    <t>Плановий рік</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</si>
  <si>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</si>
  <si>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Документ, яким затверджений титул будови,
із зазначенням органу, який його погодив</t>
  </si>
  <si>
    <t>освоєння капітальних вкладень</t>
  </si>
  <si>
    <t>фінансування капітальних інвестицій (оплата грошовими коштами), усього</t>
  </si>
  <si>
    <t xml:space="preserve">у тому числі </t>
  </si>
  <si>
    <t>власні кошти</t>
  </si>
  <si>
    <t>кредитні кошти</t>
  </si>
  <si>
    <t>інші джерела (зазначити джерело)</t>
  </si>
  <si>
    <t>9. Інші витрати (рядок 220)</t>
  </si>
  <si>
    <t>Стаття витрат</t>
  </si>
  <si>
    <t>облаштування дитячих куточків в амбулаторіях</t>
  </si>
  <si>
    <t>9. Інші адміністративні витрати (рядок 280)</t>
  </si>
  <si>
    <t>періодичні видання</t>
  </si>
  <si>
    <t>банківські послуги</t>
  </si>
  <si>
    <t>____________________________________________</t>
  </si>
  <si>
    <t>(посада)</t>
  </si>
  <si>
    <t>(підпис)</t>
  </si>
  <si>
    <t>(ініціали, прізвище)</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</si>
</sst>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00\ _г_р_н_._-;\-* #,##0.00\ _г_р_н_._-;_-* \-??\ _г_р_н_._-;_-@_-"/>
    <numFmt numFmtId="165" formatCode="###\ ##0.000"/>
    <numFmt numFmtId="166" formatCode="_(\$* #,##0.00_);_(\$* \(#,##0.00\);_(\$* \-??_);_(@_)"/>
    <numFmt numFmtId="167" formatCode="_(* #,##0_);_(* \(#,##0\);_(* \-_);_(@_)"/>
    <numFmt numFmtId="168" formatCode="_(* #,##0.00_);_(* \(#,##0.00\);_(* \-??_);_(@_)"/>
    <numFmt numFmtId="169" formatCode="_-* #,##0.00_₴_-;\-* #,##0.00_₴_-;_-* \-??_₴_-;_-@_-"/>
    <numFmt numFmtId="170" formatCode="#,##0.00&quot;р.&quot;;\-#,##0.00&quot;р.&quot;"/>
    <numFmt numFmtId="171" formatCode="#,##0.0_ ;[Red]\-#,##0.0\ "/>
    <numFmt numFmtId="172" formatCode="_-* #,##0.00_р_._-;\-* #,##0.00_р_._-;_-* \-??_р_._-;_-@_-"/>
    <numFmt numFmtId="173" formatCode="#,##0&quot;р.&quot;;[Red]\-#,##0&quot;р.&quot;"/>
    <numFmt numFmtId="174" formatCode="0.0;\(0.0\);\ ;\-"/>
    <numFmt numFmtId="175" formatCode="_(* #,##0.0_);_(* \(#,##0.0\);_(* \-_);_(@_)"/>
    <numFmt numFmtId="176" formatCode="#,##0.0_р_."/>
    <numFmt numFmtId="177" formatCode="#,##0.0;[Red]#,##0.0"/>
    <numFmt numFmtId="178" formatCode="#,##0.0"/>
    <numFmt numFmtId="179" formatCode="0.0"/>
    <numFmt numFmtId="180" formatCode="_(* #,##0.0_);_(* \(#,##0.0\);_(* \-??_);_(@_)"/>
    <numFmt numFmtId="181" formatCode="0.00;[Red]0.00"/>
    <numFmt numFmtId="182" formatCode="_(* #,##0_);_(* \(#,##0\);_(* \-??_);_(@_)"/>
  </numFmts>
  <fonts count="89">
    <font>
      <sz val="10"/>
      <name val="Arial Cyr"/>
      <family val="0"/>
    </font>
    <font>
      <sz val="10"/>
      <name val="Arial"/>
      <family val="0"/>
    </font>
    <font>
      <sz val="11"/>
      <color indexed="8"/>
      <name val="Calibri"/>
      <family val="2"/>
    </font>
    <font>
      <sz val="11"/>
      <color indexed="8"/>
      <name val="Arial Cyr"/>
      <family val="2"/>
    </font>
    <font>
      <sz val="11"/>
      <color indexed="9"/>
      <name val="Calibri"/>
      <family val="2"/>
    </font>
    <font>
      <sz val="11"/>
      <color indexed="9"/>
      <name val="Arial Cyr"/>
      <family val="2"/>
    </font>
    <font>
      <sz val="11"/>
      <color indexed="20"/>
      <name val="Calibri"/>
      <family val="2"/>
    </font>
    <font>
      <b/>
      <sz val="11"/>
      <color indexed="52"/>
      <name val="Calibri"/>
      <family val="2"/>
    </font>
    <font>
      <b/>
      <sz val="11"/>
      <color indexed="9"/>
      <name val="Calibri"/>
      <family val="2"/>
    </font>
    <font>
      <b/>
      <sz val="12"/>
      <name val="Arial"/>
      <family val="2"/>
    </font>
    <font>
      <i/>
      <sz val="11"/>
      <color indexed="23"/>
      <name val="Calibri"/>
      <family val="2"/>
    </font>
    <font>
      <sz val="10"/>
      <name val="FreeSet"/>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4"/>
      <name val="Arial"/>
      <family val="2"/>
    </font>
    <font>
      <b/>
      <sz val="12"/>
      <color indexed="9"/>
      <name val="Arial"/>
      <family val="2"/>
    </font>
    <font>
      <b/>
      <i/>
      <sz val="14"/>
      <name val="Arial"/>
      <family val="2"/>
    </font>
    <font>
      <b/>
      <i/>
      <sz val="14"/>
      <color indexed="9"/>
      <name val="Arial"/>
      <family val="2"/>
    </font>
    <font>
      <b/>
      <i/>
      <sz val="12"/>
      <color indexed="9"/>
      <name val="Arial"/>
      <family val="2"/>
    </font>
    <font>
      <b/>
      <sz val="11"/>
      <name val="Arial"/>
      <family val="2"/>
    </font>
    <font>
      <b/>
      <sz val="11"/>
      <color indexed="9"/>
      <name val="Arial"/>
      <family val="2"/>
    </font>
    <font>
      <sz val="12"/>
      <color indexed="9"/>
      <name val="Bookman Old Style"/>
      <family val="1"/>
    </font>
    <font>
      <sz val="11"/>
      <name val="Arial"/>
      <family val="2"/>
    </font>
    <font>
      <sz val="11"/>
      <color indexed="9"/>
      <name val="Arial"/>
      <family val="2"/>
    </font>
    <font>
      <i/>
      <sz val="11"/>
      <name val="Arial"/>
      <family val="2"/>
    </font>
    <font>
      <b/>
      <i/>
      <sz val="11"/>
      <color indexed="9"/>
      <name val="Arial"/>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2"/>
      <name val="Arial Cyr"/>
      <family val="2"/>
    </font>
    <font>
      <b/>
      <sz val="11"/>
      <color indexed="63"/>
      <name val="Arial Cyr"/>
      <family val="2"/>
    </font>
    <font>
      <b/>
      <sz val="11"/>
      <color indexed="52"/>
      <name val="Arial Cyr"/>
      <family val="2"/>
    </font>
    <font>
      <b/>
      <sz val="15"/>
      <color indexed="56"/>
      <name val="Arial Cyr"/>
      <family val="2"/>
    </font>
    <font>
      <b/>
      <sz val="13"/>
      <color indexed="56"/>
      <name val="Arial Cyr"/>
      <family val="2"/>
    </font>
    <font>
      <b/>
      <sz val="11"/>
      <color indexed="56"/>
      <name val="Arial Cyr"/>
      <family val="2"/>
    </font>
    <font>
      <b/>
      <sz val="11"/>
      <color indexed="8"/>
      <name val="Arial Cyr"/>
      <family val="2"/>
    </font>
    <font>
      <b/>
      <sz val="11"/>
      <color indexed="9"/>
      <name val="Arial Cyr"/>
      <family val="2"/>
    </font>
    <font>
      <sz val="11"/>
      <color indexed="60"/>
      <name val="Arial Cyr"/>
      <family val="2"/>
    </font>
    <font>
      <sz val="8"/>
      <name val="Arial"/>
      <family val="2"/>
    </font>
    <font>
      <sz val="11"/>
      <color indexed="20"/>
      <name val="Arial Cyr"/>
      <family val="2"/>
    </font>
    <font>
      <i/>
      <sz val="11"/>
      <color indexed="23"/>
      <name val="Arial Cyr"/>
      <family val="2"/>
    </font>
    <font>
      <sz val="11"/>
      <color indexed="52"/>
      <name val="Arial Cyr"/>
      <family val="2"/>
    </font>
    <font>
      <sz val="11"/>
      <color indexed="10"/>
      <name val="Arial Cyr"/>
      <family val="2"/>
    </font>
    <font>
      <sz val="11"/>
      <color indexed="17"/>
      <name val="Arial Cyr"/>
      <family val="2"/>
    </font>
    <font>
      <sz val="10"/>
      <name val="Petersburg"/>
      <family val="0"/>
    </font>
    <font>
      <sz val="10"/>
      <name val="Tahoma"/>
      <family val="2"/>
    </font>
    <font>
      <sz val="14"/>
      <name val="Times New Roman"/>
      <family val="1"/>
    </font>
    <font>
      <b/>
      <i/>
      <sz val="14"/>
      <name val="Times New Roman"/>
      <family val="1"/>
    </font>
    <font>
      <b/>
      <sz val="14"/>
      <name val="Times New Roman"/>
      <family val="1"/>
    </font>
    <font>
      <sz val="11"/>
      <name val="Times New Roman"/>
      <family val="1"/>
    </font>
    <font>
      <sz val="12"/>
      <name val="Times New Roman"/>
      <family val="1"/>
    </font>
    <font>
      <i/>
      <sz val="14"/>
      <name val="Times New Roman"/>
      <family val="1"/>
    </font>
    <font>
      <sz val="14"/>
      <color indexed="10"/>
      <name val="Times New Roman"/>
      <family val="1"/>
    </font>
    <font>
      <sz val="10"/>
      <name val="Times New Roman"/>
      <family val="1"/>
    </font>
    <font>
      <u val="single"/>
      <sz val="14"/>
      <name val="Times New Roman"/>
      <family val="1"/>
    </font>
    <font>
      <sz val="13"/>
      <name val="Times New Roman"/>
      <family val="1"/>
    </font>
    <font>
      <b/>
      <sz val="22"/>
      <name val="Times New Roman"/>
      <family val="1"/>
    </font>
    <font>
      <b/>
      <sz val="18"/>
      <name val="Times New Roman"/>
      <family val="1"/>
    </font>
    <font>
      <b/>
      <sz val="12"/>
      <name val="Times New Roman"/>
      <family val="1"/>
    </font>
    <font>
      <sz val="14"/>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double">
        <color indexed="8"/>
      </top>
      <bottom style="thin">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s>
  <cellStyleXfs count="4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72" fillId="8"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72" fillId="9"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72" fillId="10"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72" fillId="11"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72" fillId="12"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72" fillId="13"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72" fillId="18"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72" fillId="19"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72" fillId="20" borderId="0" applyNumberFormat="0" applyBorder="0" applyAlignment="0" applyProtection="0"/>
    <xf numFmtId="0" fontId="3" fillId="16" borderId="0" applyNumberFormat="0" applyBorder="0" applyAlignment="0" applyProtection="0"/>
    <xf numFmtId="0" fontId="2" fillId="16" borderId="0" applyNumberFormat="0" applyBorder="0" applyAlignment="0" applyProtection="0"/>
    <xf numFmtId="0" fontId="72" fillId="21"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72" fillId="22"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72" fillId="23" borderId="0" applyNumberFormat="0" applyBorder="0" applyAlignment="0" applyProtection="0"/>
    <xf numFmtId="0" fontId="3" fillId="17" borderId="0" applyNumberFormat="0" applyBorder="0" applyAlignment="0" applyProtection="0"/>
    <xf numFmtId="0" fontId="2" fillId="17"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73" fillId="28" borderId="0" applyNumberFormat="0" applyBorder="0" applyAlignment="0" applyProtection="0"/>
    <xf numFmtId="0" fontId="5" fillId="24" borderId="0" applyNumberFormat="0" applyBorder="0" applyAlignment="0" applyProtection="0"/>
    <xf numFmtId="0" fontId="4" fillId="24" borderId="0" applyNumberFormat="0" applyBorder="0" applyAlignment="0" applyProtection="0"/>
    <xf numFmtId="0" fontId="73" fillId="29"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0" fontId="73" fillId="30" borderId="0" applyNumberFormat="0" applyBorder="0" applyAlignment="0" applyProtection="0"/>
    <xf numFmtId="0" fontId="5" fillId="16" borderId="0" applyNumberFormat="0" applyBorder="0" applyAlignment="0" applyProtection="0"/>
    <xf numFmtId="0" fontId="4" fillId="16" borderId="0" applyNumberFormat="0" applyBorder="0" applyAlignment="0" applyProtection="0"/>
    <xf numFmtId="0" fontId="73" fillId="31" borderId="0" applyNumberFormat="0" applyBorder="0" applyAlignment="0" applyProtection="0"/>
    <xf numFmtId="0" fontId="5" fillId="25" borderId="0" applyNumberFormat="0" applyBorder="0" applyAlignment="0" applyProtection="0"/>
    <xf numFmtId="0" fontId="4" fillId="25" borderId="0" applyNumberFormat="0" applyBorder="0" applyAlignment="0" applyProtection="0"/>
    <xf numFmtId="0" fontId="73" fillId="32" borderId="0" applyNumberFormat="0" applyBorder="0" applyAlignment="0" applyProtection="0"/>
    <xf numFmtId="0" fontId="5" fillId="26" borderId="0" applyNumberFormat="0" applyBorder="0" applyAlignment="0" applyProtection="0"/>
    <xf numFmtId="0" fontId="4" fillId="26" borderId="0" applyNumberFormat="0" applyBorder="0" applyAlignment="0" applyProtection="0"/>
    <xf numFmtId="0" fontId="73" fillId="33" borderId="0" applyNumberFormat="0" applyBorder="0" applyAlignment="0" applyProtection="0"/>
    <xf numFmtId="0" fontId="5" fillId="27" borderId="0" applyNumberFormat="0" applyBorder="0" applyAlignment="0" applyProtection="0"/>
    <xf numFmtId="0" fontId="4" fillId="27"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7" borderId="0" applyNumberFormat="0" applyBorder="0" applyAlignment="0" applyProtection="0"/>
    <xf numFmtId="0" fontId="6" fillId="3" borderId="0" applyNumberFormat="0" applyBorder="0" applyAlignment="0" applyProtection="0"/>
    <xf numFmtId="0" fontId="7" fillId="38" borderId="1" applyNumberFormat="0" applyAlignment="0" applyProtection="0"/>
    <xf numFmtId="0" fontId="8" fillId="39" borderId="2" applyNumberFormat="0" applyAlignment="0" applyProtection="0"/>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49" fontId="9" fillId="0" borderId="3">
      <alignment horizontal="center" vertical="center"/>
      <protection locked="0"/>
    </xf>
    <xf numFmtId="164" fontId="0" fillId="0" borderId="0" applyFill="0" applyBorder="0" applyAlignment="0" applyProtection="0"/>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49" fontId="1" fillId="0" borderId="3">
      <alignment horizontal="left" vertical="center"/>
      <protection locked="0"/>
    </xf>
    <xf numFmtId="0" fontId="10" fillId="0" borderId="0" applyNumberFormat="0" applyFill="0" applyBorder="0" applyAlignment="0" applyProtection="0"/>
    <xf numFmtId="165" fontId="11" fillId="0" borderId="0" applyAlignment="0">
      <protection/>
    </xf>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0" fillId="0" borderId="0" applyNumberFormat="0" applyAlignment="0">
      <protection locked="0"/>
    </xf>
    <xf numFmtId="0" fontId="0" fillId="0" borderId="0" applyNumberFormat="0" applyAlignment="0">
      <protection/>
    </xf>
    <xf numFmtId="0" fontId="0" fillId="0" borderId="0" applyNumberFormat="0" applyAlignment="0">
      <protection/>
    </xf>
    <xf numFmtId="0" fontId="0" fillId="0" borderId="0" applyNumberFormat="0" applyAlignment="0">
      <protection locked="0"/>
    </xf>
    <xf numFmtId="0" fontId="0" fillId="0" borderId="0" applyNumberFormat="0" applyAlignment="0">
      <protection/>
    </xf>
    <xf numFmtId="0" fontId="0" fillId="0" borderId="0" applyNumberFormat="0" applyAlignment="0">
      <protection locked="0"/>
    </xf>
    <xf numFmtId="0" fontId="0" fillId="0" borderId="0" applyNumberFormat="0" applyAlignment="0">
      <protection/>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0" fontId="0" fillId="0" borderId="0" applyNumberFormat="0" applyAlignment="0">
      <protection locked="0"/>
    </xf>
    <xf numFmtId="49" fontId="18" fillId="40" borderId="7">
      <alignment horizontal="left" vertical="center"/>
      <protection locked="0"/>
    </xf>
    <xf numFmtId="49" fontId="18" fillId="40" borderId="7">
      <alignment horizontal="left" vertical="center"/>
      <protection/>
    </xf>
    <xf numFmtId="4" fontId="18" fillId="40" borderId="7">
      <alignment horizontal="right" vertical="center"/>
      <protection locked="0"/>
    </xf>
    <xf numFmtId="4" fontId="18" fillId="40" borderId="7">
      <alignment horizontal="right" vertical="center"/>
      <protection/>
    </xf>
    <xf numFmtId="4" fontId="19" fillId="40" borderId="7">
      <alignment horizontal="right" vertical="center"/>
      <protection locked="0"/>
    </xf>
    <xf numFmtId="49" fontId="20" fillId="40" borderId="3">
      <alignment horizontal="left" vertical="center"/>
      <protection locked="0"/>
    </xf>
    <xf numFmtId="49" fontId="20" fillId="40" borderId="3">
      <alignment horizontal="left" vertical="center"/>
      <protection/>
    </xf>
    <xf numFmtId="49" fontId="21" fillId="40" borderId="3">
      <alignment horizontal="left" vertical="center"/>
      <protection locked="0"/>
    </xf>
    <xf numFmtId="49" fontId="21" fillId="40" borderId="3">
      <alignment horizontal="left" vertical="center"/>
      <protection/>
    </xf>
    <xf numFmtId="4" fontId="20" fillId="40" borderId="3">
      <alignment horizontal="right" vertical="center"/>
      <protection locked="0"/>
    </xf>
    <xf numFmtId="4" fontId="20" fillId="40" borderId="3">
      <alignment horizontal="right" vertical="center"/>
      <protection/>
    </xf>
    <xf numFmtId="4" fontId="22" fillId="40" borderId="3">
      <alignment horizontal="right" vertical="center"/>
      <protection locked="0"/>
    </xf>
    <xf numFmtId="49" fontId="9" fillId="40" borderId="3">
      <alignment horizontal="left" vertical="center"/>
      <protection locked="0"/>
    </xf>
    <xf numFmtId="49" fontId="9" fillId="40" borderId="3">
      <alignment horizontal="left" vertical="center"/>
      <protection locked="0"/>
    </xf>
    <xf numFmtId="49" fontId="9" fillId="40" borderId="3">
      <alignment horizontal="left" vertical="center"/>
      <protection/>
    </xf>
    <xf numFmtId="49" fontId="9" fillId="40" borderId="3">
      <alignment horizontal="left" vertical="center"/>
      <protection/>
    </xf>
    <xf numFmtId="49" fontId="19" fillId="40" borderId="3">
      <alignment horizontal="left" vertical="center"/>
      <protection locked="0"/>
    </xf>
    <xf numFmtId="49" fontId="19" fillId="40" borderId="3">
      <alignment horizontal="left" vertical="center"/>
      <protection/>
    </xf>
    <xf numFmtId="4" fontId="9" fillId="40" borderId="3">
      <alignment horizontal="right" vertical="center"/>
      <protection locked="0"/>
    </xf>
    <xf numFmtId="4" fontId="9" fillId="40" borderId="3">
      <alignment horizontal="right" vertical="center"/>
      <protection locked="0"/>
    </xf>
    <xf numFmtId="4" fontId="9" fillId="40" borderId="3">
      <alignment horizontal="right" vertical="center"/>
      <protection/>
    </xf>
    <xf numFmtId="4" fontId="9" fillId="40" borderId="3">
      <alignment horizontal="right" vertical="center"/>
      <protection/>
    </xf>
    <xf numFmtId="4" fontId="19" fillId="40" borderId="3">
      <alignment horizontal="right" vertical="center"/>
      <protection locked="0"/>
    </xf>
    <xf numFmtId="49" fontId="23" fillId="40" borderId="3">
      <alignment horizontal="left" vertical="center"/>
      <protection locked="0"/>
    </xf>
    <xf numFmtId="49" fontId="23" fillId="40" borderId="3">
      <alignment horizontal="left" vertical="center"/>
      <protection/>
    </xf>
    <xf numFmtId="49" fontId="24" fillId="40" borderId="3">
      <alignment horizontal="left" vertical="center"/>
      <protection locked="0"/>
    </xf>
    <xf numFmtId="49" fontId="24" fillId="40" borderId="3">
      <alignment horizontal="left" vertical="center"/>
      <protection/>
    </xf>
    <xf numFmtId="4" fontId="23" fillId="40" borderId="3">
      <alignment horizontal="right" vertical="center"/>
      <protection locked="0"/>
    </xf>
    <xf numFmtId="4" fontId="23" fillId="40" borderId="3">
      <alignment horizontal="right" vertical="center"/>
      <protection/>
    </xf>
    <xf numFmtId="4" fontId="25" fillId="40" borderId="3">
      <alignment horizontal="right" vertical="center"/>
      <protection locked="0"/>
    </xf>
    <xf numFmtId="49" fontId="26" fillId="0" borderId="3">
      <alignment horizontal="left" vertical="center"/>
      <protection locked="0"/>
    </xf>
    <xf numFmtId="49" fontId="26" fillId="0" borderId="3">
      <alignment horizontal="left" vertical="center"/>
      <protection/>
    </xf>
    <xf numFmtId="49" fontId="27" fillId="0" borderId="3">
      <alignment horizontal="left" vertical="center"/>
      <protection locked="0"/>
    </xf>
    <xf numFmtId="49" fontId="27" fillId="0" borderId="3">
      <alignment horizontal="left" vertical="center"/>
      <protection/>
    </xf>
    <xf numFmtId="4" fontId="26" fillId="0" borderId="3">
      <alignment horizontal="right" vertical="center"/>
      <protection locked="0"/>
    </xf>
    <xf numFmtId="4" fontId="26" fillId="0" borderId="3">
      <alignment horizontal="right" vertical="center"/>
      <protection/>
    </xf>
    <xf numFmtId="4" fontId="27" fillId="0" borderId="3">
      <alignment horizontal="right" vertical="center"/>
      <protection locked="0"/>
    </xf>
    <xf numFmtId="49" fontId="28" fillId="0" borderId="3">
      <alignment horizontal="left" vertical="center"/>
      <protection locked="0"/>
    </xf>
    <xf numFmtId="49" fontId="28" fillId="0" borderId="3">
      <alignment horizontal="left" vertical="center"/>
      <protection/>
    </xf>
    <xf numFmtId="49" fontId="29" fillId="0" borderId="3">
      <alignment horizontal="left" vertical="center"/>
      <protection locked="0"/>
    </xf>
    <xf numFmtId="49" fontId="29" fillId="0" borderId="3">
      <alignment horizontal="left" vertical="center"/>
      <protection/>
    </xf>
    <xf numFmtId="4" fontId="28" fillId="0" borderId="3">
      <alignment horizontal="right" vertical="center"/>
      <protection locked="0"/>
    </xf>
    <xf numFmtId="4" fontId="28" fillId="0" borderId="3">
      <alignment horizontal="right" vertical="center"/>
      <protection/>
    </xf>
    <xf numFmtId="49" fontId="26" fillId="0" borderId="3">
      <alignment horizontal="left" vertical="center"/>
      <protection locked="0"/>
    </xf>
    <xf numFmtId="49" fontId="27" fillId="0" borderId="3">
      <alignment horizontal="left" vertical="center"/>
      <protection locked="0"/>
    </xf>
    <xf numFmtId="4" fontId="26" fillId="0" borderId="3">
      <alignment horizontal="right" vertical="center"/>
      <protection locked="0"/>
    </xf>
    <xf numFmtId="0" fontId="30" fillId="0" borderId="8" applyNumberFormat="0" applyFill="0" applyAlignment="0" applyProtection="0"/>
    <xf numFmtId="0" fontId="31" fillId="41" borderId="0" applyNumberFormat="0" applyBorder="0" applyAlignment="0" applyProtection="0"/>
    <xf numFmtId="0" fontId="1" fillId="0" borderId="0">
      <alignment/>
      <protection/>
    </xf>
    <xf numFmtId="0" fontId="1" fillId="0" borderId="0">
      <alignment/>
      <protection/>
    </xf>
    <xf numFmtId="0" fontId="0" fillId="42" borderId="9" applyNumberFormat="0" applyAlignment="0" applyProtection="0"/>
    <xf numFmtId="4" fontId="32" fillId="7" borderId="3">
      <alignment horizontal="right" vertical="center"/>
      <protection locked="0"/>
    </xf>
    <xf numFmtId="4" fontId="32" fillId="6" borderId="3">
      <alignment horizontal="right" vertical="center"/>
      <protection locked="0"/>
    </xf>
    <xf numFmtId="4" fontId="32" fillId="38" borderId="3">
      <alignment horizontal="right" vertical="center"/>
      <protection locked="0"/>
    </xf>
    <xf numFmtId="0" fontId="33" fillId="38" borderId="10" applyNumberFormat="0" applyAlignment="0" applyProtection="0"/>
    <xf numFmtId="49" fontId="9" fillId="0" borderId="3">
      <alignment horizontal="left" vertical="center" wrapText="1"/>
      <protection locked="0"/>
    </xf>
    <xf numFmtId="49" fontId="9" fillId="0" borderId="3">
      <alignment horizontal="left" vertical="center" wrapText="1"/>
      <protection locked="0"/>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73" fillId="43" borderId="0" applyNumberFormat="0" applyBorder="0" applyAlignment="0" applyProtection="0"/>
    <xf numFmtId="0" fontId="5" fillId="34" borderId="0" applyNumberFormat="0" applyBorder="0" applyAlignment="0" applyProtection="0"/>
    <xf numFmtId="0" fontId="4" fillId="34" borderId="0" applyNumberFormat="0" applyBorder="0" applyAlignment="0" applyProtection="0"/>
    <xf numFmtId="0" fontId="73" fillId="44" borderId="0" applyNumberFormat="0" applyBorder="0" applyAlignment="0" applyProtection="0"/>
    <xf numFmtId="0" fontId="5" fillId="35" borderId="0" applyNumberFormat="0" applyBorder="0" applyAlignment="0" applyProtection="0"/>
    <xf numFmtId="0" fontId="4" fillId="35" borderId="0" applyNumberFormat="0" applyBorder="0" applyAlignment="0" applyProtection="0"/>
    <xf numFmtId="0" fontId="73" fillId="45" borderId="0" applyNumberFormat="0" applyBorder="0" applyAlignment="0" applyProtection="0"/>
    <xf numFmtId="0" fontId="5" fillId="36" borderId="0" applyNumberFormat="0" applyBorder="0" applyAlignment="0" applyProtection="0"/>
    <xf numFmtId="0" fontId="4" fillId="36" borderId="0" applyNumberFormat="0" applyBorder="0" applyAlignment="0" applyProtection="0"/>
    <xf numFmtId="0" fontId="73" fillId="46" borderId="0" applyNumberFormat="0" applyBorder="0" applyAlignment="0" applyProtection="0"/>
    <xf numFmtId="0" fontId="5" fillId="25" borderId="0" applyNumberFormat="0" applyBorder="0" applyAlignment="0" applyProtection="0"/>
    <xf numFmtId="0" fontId="4" fillId="25" borderId="0" applyNumberFormat="0" applyBorder="0" applyAlignment="0" applyProtection="0"/>
    <xf numFmtId="0" fontId="73" fillId="47" borderId="0" applyNumberFormat="0" applyBorder="0" applyAlignment="0" applyProtection="0"/>
    <xf numFmtId="0" fontId="5" fillId="26" borderId="0" applyNumberFormat="0" applyBorder="0" applyAlignment="0" applyProtection="0"/>
    <xf numFmtId="0" fontId="4" fillId="26" borderId="0" applyNumberFormat="0" applyBorder="0" applyAlignment="0" applyProtection="0"/>
    <xf numFmtId="0" fontId="73" fillId="48"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74" fillId="49" borderId="12" applyNumberFormat="0" applyAlignment="0" applyProtection="0"/>
    <xf numFmtId="0" fontId="37" fillId="7" borderId="1" applyNumberFormat="0" applyAlignment="0" applyProtection="0"/>
    <xf numFmtId="0" fontId="17" fillId="7" borderId="1" applyNumberFormat="0" applyAlignment="0" applyProtection="0"/>
    <xf numFmtId="0" fontId="75" fillId="50" borderId="13" applyNumberFormat="0" applyAlignment="0" applyProtection="0"/>
    <xf numFmtId="0" fontId="38" fillId="38" borderId="10" applyNumberFormat="0" applyAlignment="0" applyProtection="0"/>
    <xf numFmtId="0" fontId="33" fillId="38" borderId="10" applyNumberFormat="0" applyAlignment="0" applyProtection="0"/>
    <xf numFmtId="0" fontId="76" fillId="50" borderId="12" applyNumberFormat="0" applyAlignment="0" applyProtection="0"/>
    <xf numFmtId="0" fontId="39" fillId="38" borderId="1" applyNumberFormat="0" applyAlignment="0" applyProtection="0"/>
    <xf numFmtId="0" fontId="7" fillId="38" borderId="1" applyNumberFormat="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0" fontId="77" fillId="0" borderId="14" applyNumberFormat="0" applyFill="0" applyAlignment="0" applyProtection="0"/>
    <xf numFmtId="0" fontId="40" fillId="0" borderId="4" applyNumberFormat="0" applyFill="0" applyAlignment="0" applyProtection="0"/>
    <xf numFmtId="0" fontId="13" fillId="0" borderId="4" applyNumberFormat="0" applyFill="0" applyAlignment="0" applyProtection="0"/>
    <xf numFmtId="0" fontId="78" fillId="0" borderId="15" applyNumberFormat="0" applyFill="0" applyAlignment="0" applyProtection="0"/>
    <xf numFmtId="0" fontId="41" fillId="0" borderId="5" applyNumberFormat="0" applyFill="0" applyAlignment="0" applyProtection="0"/>
    <xf numFmtId="0" fontId="14" fillId="0" borderId="5" applyNumberFormat="0" applyFill="0" applyAlignment="0" applyProtection="0"/>
    <xf numFmtId="0" fontId="79" fillId="0" borderId="16" applyNumberFormat="0" applyFill="0" applyAlignment="0" applyProtection="0"/>
    <xf numFmtId="0" fontId="42" fillId="0" borderId="6" applyNumberFormat="0" applyFill="0" applyAlignment="0" applyProtection="0"/>
    <xf numFmtId="0" fontId="15" fillId="0" borderId="6" applyNumberFormat="0" applyFill="0" applyAlignment="0" applyProtection="0"/>
    <xf numFmtId="0" fontId="79"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80" fillId="0" borderId="17" applyNumberFormat="0" applyFill="0" applyAlignment="0" applyProtection="0"/>
    <xf numFmtId="0" fontId="43" fillId="0" borderId="11" applyNumberFormat="0" applyFill="0" applyAlignment="0" applyProtection="0"/>
    <xf numFmtId="0" fontId="35" fillId="0" borderId="11" applyNumberFormat="0" applyFill="0" applyAlignment="0" applyProtection="0"/>
    <xf numFmtId="0" fontId="81" fillId="51" borderId="18" applyNumberFormat="0" applyAlignment="0" applyProtection="0"/>
    <xf numFmtId="0" fontId="44" fillId="39" borderId="2" applyNumberFormat="0" applyAlignment="0" applyProtection="0"/>
    <xf numFmtId="0" fontId="8" fillId="39" borderId="2" applyNumberFormat="0" applyAlignment="0" applyProtection="0"/>
    <xf numFmtId="0" fontId="8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3" fillId="52" borderId="0" applyNumberFormat="0" applyBorder="0" applyAlignment="0" applyProtection="0"/>
    <xf numFmtId="0" fontId="45" fillId="41" borderId="0" applyNumberFormat="0" applyBorder="0" applyAlignment="0" applyProtection="0"/>
    <xf numFmtId="0" fontId="31"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4" fillId="53" borderId="0" applyNumberFormat="0" applyBorder="0" applyAlignment="0" applyProtection="0"/>
    <xf numFmtId="0" fontId="47" fillId="3" borderId="0" applyNumberFormat="0" applyBorder="0" applyAlignment="0" applyProtection="0"/>
    <xf numFmtId="0" fontId="6" fillId="3" borderId="0" applyNumberFormat="0" applyBorder="0" applyAlignment="0" applyProtection="0"/>
    <xf numFmtId="0" fontId="85" fillId="0" borderId="0" applyNumberFormat="0" applyFill="0" applyBorder="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0" fillId="54" borderId="19" applyNumberFormat="0" applyFont="0" applyAlignment="0" applyProtection="0"/>
    <xf numFmtId="0" fontId="0" fillId="42" borderId="9" applyNumberFormat="0" applyAlignment="0" applyProtection="0"/>
    <xf numFmtId="0" fontId="0" fillId="42" borderId="9"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86" fillId="0" borderId="20" applyNumberFormat="0" applyFill="0" applyAlignment="0" applyProtection="0"/>
    <xf numFmtId="0" fontId="49" fillId="0" borderId="8" applyNumberFormat="0" applyFill="0" applyAlignment="0" applyProtection="0"/>
    <xf numFmtId="0" fontId="30" fillId="0" borderId="8"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7" fillId="0" borderId="0" applyNumberFormat="0" applyFill="0" applyBorder="0" applyAlignment="0" applyProtection="0"/>
    <xf numFmtId="0" fontId="50" fillId="0" borderId="0" applyNumberFormat="0" applyFill="0" applyBorder="0" applyAlignment="0" applyProtection="0"/>
    <xf numFmtId="0" fontId="36" fillId="0" borderId="0" applyNumberFormat="0" applyFill="0" applyBorder="0" applyAlignment="0" applyProtection="0"/>
    <xf numFmtId="167" fontId="0" fillId="0" borderId="0" applyFill="0" applyBorder="0" applyAlignment="0" applyProtection="0"/>
    <xf numFmtId="168" fontId="0"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73" fontId="0" fillId="0" borderId="0" applyFill="0" applyBorder="0" applyAlignment="0" applyProtection="0"/>
    <xf numFmtId="164" fontId="0" fillId="0" borderId="0" applyFill="0" applyBorder="0" applyAlignment="0" applyProtection="0"/>
    <xf numFmtId="0" fontId="88" fillId="55" borderId="0" applyNumberFormat="0" applyBorder="0" applyAlignment="0" applyProtection="0"/>
    <xf numFmtId="0" fontId="51" fillId="4" borderId="0" applyNumberFormat="0" applyBorder="0" applyAlignment="0" applyProtection="0"/>
    <xf numFmtId="0" fontId="12" fillId="4" borderId="0" applyNumberFormat="0" applyBorder="0" applyAlignment="0" applyProtection="0"/>
    <xf numFmtId="174" fontId="53" fillId="0" borderId="0" applyFill="0" applyBorder="0">
      <alignment horizontal="center" vertical="center" wrapText="1"/>
      <protection locked="0"/>
    </xf>
    <xf numFmtId="165" fontId="52" fillId="0" borderId="0">
      <alignment wrapText="1"/>
      <protection/>
    </xf>
    <xf numFmtId="165" fontId="11" fillId="0" borderId="0">
      <alignment wrapText="1"/>
      <protection/>
    </xf>
  </cellStyleXfs>
  <cellXfs count="214">
    <xf numFmtId="0" fontId="0" fillId="0" borderId="0" xfId="0" applyAlignment="1">
      <alignment/>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49" fontId="54" fillId="0" borderId="3" xfId="0" applyNumberFormat="1" applyFont="1" applyFill="1" applyBorder="1" applyAlignment="1">
      <alignment horizontal="center" vertical="center" wrapText="1" shrinkToFit="1"/>
    </xf>
    <xf numFmtId="49" fontId="54" fillId="0" borderId="0" xfId="0" applyNumberFormat="1" applyFont="1" applyFill="1" applyBorder="1" applyAlignment="1">
      <alignment horizontal="center" vertical="center" wrapText="1" shrinkToFit="1"/>
    </xf>
    <xf numFmtId="0" fontId="54" fillId="0" borderId="21" xfId="0" applyFont="1" applyFill="1" applyBorder="1" applyAlignment="1">
      <alignment vertical="center"/>
    </xf>
    <xf numFmtId="0" fontId="54" fillId="0" borderId="22" xfId="0" applyFont="1" applyFill="1" applyBorder="1" applyAlignment="1">
      <alignment vertical="center"/>
    </xf>
    <xf numFmtId="0" fontId="54" fillId="0" borderId="22" xfId="0" applyFont="1" applyFill="1" applyBorder="1" applyAlignment="1">
      <alignment horizontal="right" vertical="center"/>
    </xf>
    <xf numFmtId="0" fontId="54" fillId="0" borderId="3" xfId="0" applyFont="1" applyFill="1" applyBorder="1" applyAlignment="1">
      <alignment vertical="center"/>
    </xf>
    <xf numFmtId="0" fontId="54" fillId="0" borderId="23"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3" xfId="0" applyFont="1" applyFill="1" applyBorder="1" applyAlignment="1">
      <alignment horizontal="center" vertical="center"/>
    </xf>
    <xf numFmtId="49" fontId="54" fillId="0" borderId="24" xfId="0" applyNumberFormat="1" applyFont="1" applyFill="1" applyBorder="1" applyAlignment="1">
      <alignment horizontal="center" vertical="center" wrapText="1" shrinkToFit="1"/>
    </xf>
    <xf numFmtId="0" fontId="54" fillId="0" borderId="23" xfId="0" applyFont="1" applyFill="1" applyBorder="1" applyAlignment="1">
      <alignment horizontal="left" vertical="center" wrapText="1"/>
    </xf>
    <xf numFmtId="0" fontId="54" fillId="0" borderId="25" xfId="0" applyFont="1" applyFill="1" applyBorder="1" applyAlignment="1">
      <alignment vertical="center" wrapText="1"/>
    </xf>
    <xf numFmtId="0" fontId="54" fillId="0" borderId="3" xfId="0" applyFont="1" applyFill="1" applyBorder="1" applyAlignment="1">
      <alignment vertical="center" wrapText="1"/>
    </xf>
    <xf numFmtId="0" fontId="54" fillId="0" borderId="25" xfId="0" applyFont="1" applyFill="1" applyBorder="1" applyAlignment="1">
      <alignment vertical="center"/>
    </xf>
    <xf numFmtId="1" fontId="54" fillId="0" borderId="23" xfId="0" applyNumberFormat="1" applyFont="1" applyFill="1" applyBorder="1" applyAlignment="1">
      <alignment horizontal="center" vertical="center"/>
    </xf>
    <xf numFmtId="0" fontId="54" fillId="0" borderId="22" xfId="0" applyFont="1" applyFill="1" applyBorder="1" applyAlignment="1">
      <alignment vertical="center" wrapText="1"/>
    </xf>
    <xf numFmtId="0" fontId="54" fillId="0" borderId="26" xfId="0" applyFont="1" applyFill="1" applyBorder="1" applyAlignment="1">
      <alignment vertical="center" wrapText="1"/>
    </xf>
    <xf numFmtId="0" fontId="54" fillId="0" borderId="27" xfId="0" applyFont="1" applyFill="1" applyBorder="1" applyAlignment="1">
      <alignment vertical="center"/>
    </xf>
    <xf numFmtId="0" fontId="54" fillId="0" borderId="23" xfId="0" applyFont="1" applyFill="1" applyBorder="1" applyAlignment="1">
      <alignment horizontal="center" vertical="center" wrapText="1"/>
    </xf>
    <xf numFmtId="0" fontId="54" fillId="0" borderId="23" xfId="0" applyFont="1" applyFill="1" applyBorder="1" applyAlignment="1">
      <alignment vertical="center" wrapText="1"/>
    </xf>
    <xf numFmtId="0" fontId="56" fillId="0" borderId="0" xfId="0" applyFont="1" applyFill="1" applyBorder="1" applyAlignment="1">
      <alignment horizontal="center" vertical="center" wrapText="1"/>
    </xf>
    <xf numFmtId="49" fontId="56" fillId="0" borderId="3" xfId="0" applyNumberFormat="1"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3" xfId="0" applyFont="1" applyFill="1" applyBorder="1" applyAlignment="1">
      <alignment horizontal="center" vertical="center" wrapText="1" shrinkToFit="1"/>
    </xf>
    <xf numFmtId="0" fontId="54" fillId="0" borderId="23" xfId="0" applyFont="1" applyFill="1" applyBorder="1" applyAlignment="1">
      <alignment horizontal="center" vertical="center" wrapText="1" shrinkToFit="1"/>
    </xf>
    <xf numFmtId="0" fontId="56" fillId="0" borderId="3" xfId="0" applyFont="1" applyFill="1" applyBorder="1" applyAlignment="1">
      <alignment horizontal="left" vertical="center" wrapText="1"/>
    </xf>
    <xf numFmtId="0" fontId="56" fillId="0" borderId="0" xfId="0" applyFont="1" applyFill="1" applyBorder="1" applyAlignment="1">
      <alignment vertical="center"/>
    </xf>
    <xf numFmtId="0" fontId="54" fillId="0" borderId="3" xfId="0" applyFont="1" applyFill="1" applyBorder="1" applyAlignment="1">
      <alignment horizontal="left" vertical="center" wrapText="1"/>
    </xf>
    <xf numFmtId="167" fontId="54" fillId="0" borderId="3" xfId="0" applyNumberFormat="1" applyFont="1" applyFill="1" applyBorder="1" applyAlignment="1">
      <alignment horizontal="center" vertical="center" wrapText="1"/>
    </xf>
    <xf numFmtId="175" fontId="54" fillId="41" borderId="3" xfId="0" applyNumberFormat="1" applyFont="1" applyFill="1" applyBorder="1" applyAlignment="1">
      <alignment horizontal="center" vertical="center" wrapText="1"/>
    </xf>
    <xf numFmtId="175" fontId="54" fillId="0" borderId="3" xfId="0" applyNumberFormat="1" applyFont="1" applyFill="1" applyBorder="1" applyAlignment="1">
      <alignment horizontal="center" vertical="center" wrapText="1"/>
    </xf>
    <xf numFmtId="175" fontId="54" fillId="0" borderId="23" xfId="0" applyNumberFormat="1" applyFont="1" applyFill="1" applyBorder="1" applyAlignment="1">
      <alignment horizontal="center" vertical="center" wrapText="1"/>
    </xf>
    <xf numFmtId="2" fontId="57" fillId="0" borderId="3" xfId="0" applyNumberFormat="1" applyFont="1" applyFill="1" applyBorder="1" applyAlignment="1">
      <alignment horizontal="left" vertical="center" wrapText="1" shrinkToFit="1"/>
    </xf>
    <xf numFmtId="49" fontId="58" fillId="0" borderId="3" xfId="0" applyNumberFormat="1" applyFont="1" applyFill="1" applyBorder="1" applyAlignment="1">
      <alignment horizontal="center" vertical="center" wrapText="1" shrinkToFit="1"/>
    </xf>
    <xf numFmtId="0" fontId="59" fillId="0" borderId="3" xfId="0" applyFont="1" applyFill="1" applyBorder="1" applyAlignment="1">
      <alignment horizontal="left" vertical="center" wrapText="1"/>
    </xf>
    <xf numFmtId="0" fontId="59" fillId="0" borderId="3" xfId="0" applyFont="1" applyFill="1" applyBorder="1" applyAlignment="1">
      <alignment horizontal="center" vertical="center"/>
    </xf>
    <xf numFmtId="167" fontId="54" fillId="41" borderId="3" xfId="0" applyNumberFormat="1" applyFont="1" applyFill="1" applyBorder="1" applyAlignment="1">
      <alignment horizontal="center" vertical="center" wrapText="1"/>
    </xf>
    <xf numFmtId="175" fontId="56" fillId="41" borderId="3" xfId="0" applyNumberFormat="1" applyFont="1" applyFill="1" applyBorder="1" applyAlignment="1">
      <alignment horizontal="center" vertical="center" wrapText="1"/>
    </xf>
    <xf numFmtId="175" fontId="54" fillId="41" borderId="23" xfId="0" applyNumberFormat="1" applyFont="1" applyFill="1" applyBorder="1" applyAlignment="1">
      <alignment horizontal="center" vertical="center" wrapText="1"/>
    </xf>
    <xf numFmtId="0" fontId="54" fillId="0" borderId="0" xfId="0" applyFont="1" applyFill="1" applyAlignment="1">
      <alignment vertical="center"/>
    </xf>
    <xf numFmtId="0" fontId="59" fillId="0" borderId="3" xfId="0" applyFont="1" applyFill="1" applyBorder="1" applyAlignment="1">
      <alignment horizontal="center" vertical="center" wrapText="1"/>
    </xf>
    <xf numFmtId="49" fontId="57" fillId="0" borderId="3" xfId="0" applyNumberFormat="1" applyFont="1" applyFill="1" applyBorder="1" applyAlignment="1">
      <alignment horizontal="center" vertical="center" wrapText="1" shrinkToFit="1"/>
    </xf>
    <xf numFmtId="2" fontId="58" fillId="0" borderId="3" xfId="0" applyNumberFormat="1" applyFont="1" applyFill="1" applyBorder="1" applyAlignment="1">
      <alignment horizontal="left" vertical="center" wrapText="1" shrinkToFit="1"/>
    </xf>
    <xf numFmtId="175" fontId="60" fillId="0" borderId="3" xfId="0" applyNumberFormat="1" applyFont="1" applyFill="1" applyBorder="1" applyAlignment="1">
      <alignment horizontal="center" vertical="center" wrapText="1"/>
    </xf>
    <xf numFmtId="49" fontId="57" fillId="0" borderId="3" xfId="0" applyNumberFormat="1" applyFont="1" applyFill="1" applyBorder="1" applyAlignment="1">
      <alignment horizontal="left" vertical="center" wrapText="1" shrinkToFit="1"/>
    </xf>
    <xf numFmtId="49" fontId="58" fillId="0" borderId="3" xfId="0" applyNumberFormat="1" applyFont="1" applyFill="1" applyBorder="1" applyAlignment="1">
      <alignment horizontal="left" vertical="center" wrapText="1" shrinkToFit="1"/>
    </xf>
    <xf numFmtId="0" fontId="58" fillId="0" borderId="3" xfId="0" applyFont="1" applyFill="1" applyBorder="1" applyAlignment="1">
      <alignment horizontal="left" vertical="center" wrapText="1"/>
    </xf>
    <xf numFmtId="49" fontId="54" fillId="0" borderId="3" xfId="0" applyNumberFormat="1" applyFont="1" applyFill="1" applyBorder="1" applyAlignment="1">
      <alignment horizontal="left" vertical="center" wrapText="1" shrinkToFit="1"/>
    </xf>
    <xf numFmtId="167" fontId="54" fillId="0" borderId="0" xfId="0" applyNumberFormat="1" applyFont="1" applyFill="1" applyAlignment="1">
      <alignment vertical="center"/>
    </xf>
    <xf numFmtId="167" fontId="54" fillId="0" borderId="23" xfId="0" applyNumberFormat="1" applyFont="1" applyFill="1" applyBorder="1" applyAlignment="1">
      <alignment horizontal="center" vertical="center" wrapText="1"/>
    </xf>
    <xf numFmtId="0" fontId="54" fillId="0" borderId="3" xfId="0" applyNumberFormat="1" applyFont="1" applyFill="1" applyBorder="1" applyAlignment="1">
      <alignment horizontal="center" vertical="center" wrapText="1"/>
    </xf>
    <xf numFmtId="167" fontId="56" fillId="41" borderId="3" xfId="0" applyNumberFormat="1" applyFont="1" applyFill="1" applyBorder="1" applyAlignment="1">
      <alignment horizontal="center" vertical="center" wrapText="1"/>
    </xf>
    <xf numFmtId="0" fontId="59" fillId="0" borderId="3" xfId="0" applyNumberFormat="1" applyFont="1" applyFill="1" applyBorder="1" applyAlignment="1">
      <alignment horizontal="center" vertical="center" wrapText="1"/>
    </xf>
    <xf numFmtId="0" fontId="59" fillId="0" borderId="3" xfId="0" applyNumberFormat="1" applyFont="1" applyFill="1" applyBorder="1" applyAlignment="1">
      <alignment horizontal="center" vertical="center"/>
    </xf>
    <xf numFmtId="49" fontId="58" fillId="0" borderId="3" xfId="0" applyNumberFormat="1" applyFont="1" applyFill="1" applyBorder="1" applyAlignment="1">
      <alignment horizontal="left" vertical="top" wrapText="1" shrinkToFit="1"/>
    </xf>
    <xf numFmtId="0" fontId="54" fillId="0" borderId="3" xfId="0" applyNumberFormat="1" applyFont="1" applyFill="1" applyBorder="1" applyAlignment="1">
      <alignment horizontal="center" vertical="center"/>
    </xf>
    <xf numFmtId="0" fontId="56" fillId="0" borderId="3" xfId="0" applyFont="1" applyFill="1" applyBorder="1" applyAlignment="1">
      <alignment horizontal="center" vertical="center"/>
    </xf>
    <xf numFmtId="167" fontId="56" fillId="7" borderId="3" xfId="0" applyNumberFormat="1" applyFont="1" applyFill="1" applyBorder="1" applyAlignment="1">
      <alignment horizontal="center" vertical="center" wrapText="1"/>
    </xf>
    <xf numFmtId="175" fontId="56" fillId="7" borderId="3" xfId="0" applyNumberFormat="1" applyFont="1" applyFill="1" applyBorder="1" applyAlignment="1">
      <alignment horizontal="center" vertical="center" wrapText="1"/>
    </xf>
    <xf numFmtId="175" fontId="56" fillId="7" borderId="23" xfId="0" applyNumberFormat="1" applyFont="1" applyFill="1" applyBorder="1" applyAlignment="1">
      <alignment horizontal="center" vertical="center" wrapText="1"/>
    </xf>
    <xf numFmtId="176" fontId="56" fillId="7" borderId="23" xfId="0" applyNumberFormat="1" applyFont="1" applyFill="1" applyBorder="1" applyAlignment="1">
      <alignment horizontal="right" vertical="center" wrapText="1"/>
    </xf>
    <xf numFmtId="0" fontId="56" fillId="0" borderId="3" xfId="0" applyFont="1" applyFill="1" applyBorder="1" applyAlignment="1">
      <alignment vertical="center" wrapText="1"/>
    </xf>
    <xf numFmtId="0" fontId="56" fillId="0" borderId="3" xfId="0" applyFont="1" applyFill="1" applyBorder="1" applyAlignment="1">
      <alignment horizontal="center" vertical="center" wrapText="1"/>
    </xf>
    <xf numFmtId="0" fontId="56" fillId="0" borderId="23" xfId="0" applyFont="1" applyFill="1" applyBorder="1" applyAlignment="1">
      <alignment horizontal="center" vertical="center" wrapText="1"/>
    </xf>
    <xf numFmtId="177" fontId="54" fillId="0" borderId="23" xfId="0" applyNumberFormat="1" applyFont="1" applyFill="1" applyBorder="1" applyAlignment="1">
      <alignment horizontal="right" vertical="center" wrapText="1"/>
    </xf>
    <xf numFmtId="167" fontId="54" fillId="0" borderId="0" xfId="0" applyNumberFormat="1" applyFont="1" applyFill="1" applyBorder="1" applyAlignment="1">
      <alignment horizontal="center" vertical="center" wrapText="1"/>
    </xf>
    <xf numFmtId="178" fontId="54" fillId="0" borderId="0" xfId="0" applyNumberFormat="1" applyFont="1" applyFill="1" applyBorder="1" applyAlignment="1">
      <alignment horizontal="center" vertical="center" wrapText="1"/>
    </xf>
    <xf numFmtId="178" fontId="54" fillId="0" borderId="0" xfId="0" applyNumberFormat="1" applyFont="1" applyFill="1" applyBorder="1" applyAlignment="1">
      <alignment horizontal="right" vertical="center" wrapText="1"/>
    </xf>
    <xf numFmtId="0" fontId="62" fillId="0" borderId="0" xfId="0" applyFont="1" applyFill="1" applyBorder="1" applyAlignment="1">
      <alignment horizontal="left" vertical="center" wrapText="1"/>
    </xf>
    <xf numFmtId="178" fontId="59" fillId="0" borderId="0" xfId="0" applyNumberFormat="1" applyFont="1" applyFill="1" applyBorder="1" applyAlignment="1">
      <alignment vertical="center"/>
    </xf>
    <xf numFmtId="0" fontId="54" fillId="0" borderId="21" xfId="0" applyFont="1" applyFill="1" applyBorder="1" applyAlignment="1">
      <alignment horizontal="center" vertical="center"/>
    </xf>
    <xf numFmtId="0" fontId="54" fillId="0" borderId="0" xfId="0" applyFont="1" applyFill="1" applyBorder="1" applyAlignment="1">
      <alignment horizontal="left" vertical="center"/>
    </xf>
    <xf numFmtId="0" fontId="54" fillId="0" borderId="0" xfId="0" applyFont="1" applyFill="1" applyAlignment="1">
      <alignment horizontal="left" vertical="center"/>
    </xf>
    <xf numFmtId="0" fontId="63" fillId="0" borderId="0" xfId="0" applyFont="1" applyFill="1" applyAlignment="1">
      <alignment horizontal="center" vertical="center"/>
    </xf>
    <xf numFmtId="0" fontId="58" fillId="0" borderId="0" xfId="0" applyFont="1" applyFill="1" applyBorder="1" applyAlignment="1">
      <alignment horizontal="center" vertical="center"/>
    </xf>
    <xf numFmtId="0" fontId="56" fillId="0" borderId="0" xfId="0" applyFont="1" applyFill="1" applyBorder="1" applyAlignment="1">
      <alignment vertical="center" wrapText="1"/>
    </xf>
    <xf numFmtId="0" fontId="54" fillId="0" borderId="0" xfId="0" applyFont="1" applyFill="1" applyAlignment="1">
      <alignment vertical="center" wrapText="1"/>
    </xf>
    <xf numFmtId="180" fontId="56" fillId="0" borderId="3" xfId="0" applyNumberFormat="1" applyFont="1" applyFill="1" applyBorder="1" applyAlignment="1">
      <alignment horizontal="center" vertical="center" wrapText="1"/>
    </xf>
    <xf numFmtId="179" fontId="54" fillId="0" borderId="3" xfId="0" applyNumberFormat="1" applyFont="1" applyFill="1" applyBorder="1" applyAlignment="1">
      <alignment horizontal="center" vertical="center" wrapText="1"/>
    </xf>
    <xf numFmtId="180" fontId="54" fillId="0" borderId="3" xfId="0" applyNumberFormat="1" applyFont="1" applyFill="1" applyBorder="1" applyAlignment="1">
      <alignment horizontal="center" vertical="center" wrapText="1"/>
    </xf>
    <xf numFmtId="179" fontId="54" fillId="0" borderId="0" xfId="0" applyNumberFormat="1" applyFont="1" applyFill="1" applyBorder="1" applyAlignment="1">
      <alignment vertical="center"/>
    </xf>
    <xf numFmtId="1" fontId="54" fillId="0" borderId="0" xfId="0" applyNumberFormat="1" applyFont="1" applyFill="1" applyBorder="1" applyAlignment="1">
      <alignment vertical="center"/>
    </xf>
    <xf numFmtId="0" fontId="54" fillId="0" borderId="0" xfId="0" applyNumberFormat="1" applyFont="1" applyFill="1" applyBorder="1" applyAlignment="1">
      <alignment vertical="center"/>
    </xf>
    <xf numFmtId="3" fontId="54" fillId="0" borderId="3" xfId="0" applyNumberFormat="1" applyFont="1" applyFill="1" applyBorder="1" applyAlignment="1">
      <alignment horizontal="center" vertical="center" wrapText="1"/>
    </xf>
    <xf numFmtId="0" fontId="54" fillId="0" borderId="0" xfId="0" applyFont="1" applyFill="1" applyBorder="1" applyAlignment="1">
      <alignment/>
    </xf>
    <xf numFmtId="0" fontId="54" fillId="0" borderId="0" xfId="0" applyFont="1" applyFill="1" applyBorder="1" applyAlignment="1">
      <alignment horizontal="left" vertical="center" wrapText="1" shrinkToFit="1"/>
    </xf>
    <xf numFmtId="0" fontId="56" fillId="0" borderId="0" xfId="0" applyFont="1" applyFill="1" applyBorder="1" applyAlignment="1">
      <alignment horizontal="left" vertical="center" wrapText="1"/>
    </xf>
    <xf numFmtId="0" fontId="58" fillId="0" borderId="0" xfId="0" applyFont="1" applyFill="1" applyAlignment="1">
      <alignment vertical="center"/>
    </xf>
    <xf numFmtId="178" fontId="54" fillId="0" borderId="3" xfId="0" applyNumberFormat="1" applyFont="1" applyFill="1" applyBorder="1" applyAlignment="1">
      <alignment horizontal="center" vertical="center" wrapText="1"/>
    </xf>
    <xf numFmtId="182" fontId="54" fillId="0" borderId="3" xfId="0" applyNumberFormat="1" applyFont="1" applyFill="1" applyBorder="1" applyAlignment="1">
      <alignment horizontal="center" vertical="center" wrapText="1"/>
    </xf>
    <xf numFmtId="178" fontId="56" fillId="0" borderId="3" xfId="0" applyNumberFormat="1" applyFont="1" applyFill="1" applyBorder="1" applyAlignment="1">
      <alignment horizontal="center" vertical="center" wrapText="1"/>
    </xf>
    <xf numFmtId="182" fontId="56" fillId="41" borderId="3" xfId="0" applyNumberFormat="1" applyFont="1" applyFill="1" applyBorder="1" applyAlignment="1">
      <alignment horizontal="center" vertical="center" wrapText="1"/>
    </xf>
    <xf numFmtId="182" fontId="56" fillId="0" borderId="3" xfId="0" applyNumberFormat="1" applyFont="1" applyFill="1" applyBorder="1" applyAlignment="1">
      <alignment horizontal="center" vertical="center" wrapText="1"/>
    </xf>
    <xf numFmtId="180" fontId="56" fillId="41" borderId="3" xfId="0" applyNumberFormat="1" applyFont="1" applyFill="1" applyBorder="1" applyAlignment="1">
      <alignment horizontal="center" vertical="center" wrapText="1"/>
    </xf>
    <xf numFmtId="0" fontId="58" fillId="0" borderId="0" xfId="0" applyFont="1" applyFill="1" applyBorder="1" applyAlignment="1">
      <alignment horizontal="right" vertical="center"/>
    </xf>
    <xf numFmtId="1" fontId="58" fillId="0" borderId="0" xfId="0" applyNumberFormat="1" applyFont="1" applyFill="1" applyBorder="1" applyAlignment="1">
      <alignment horizontal="center" vertical="center"/>
    </xf>
    <xf numFmtId="0" fontId="58" fillId="0" borderId="0" xfId="0" applyFont="1" applyFill="1" applyBorder="1" applyAlignment="1">
      <alignment vertical="center"/>
    </xf>
    <xf numFmtId="0" fontId="54" fillId="0" borderId="0" xfId="0" applyFont="1" applyFill="1" applyAlignment="1">
      <alignment horizontal="right" vertical="center"/>
    </xf>
    <xf numFmtId="0" fontId="56" fillId="0" borderId="0" xfId="0" applyFont="1" applyFill="1" applyBorder="1" applyAlignment="1">
      <alignment horizontal="left" vertical="center"/>
    </xf>
    <xf numFmtId="0" fontId="56" fillId="0" borderId="21" xfId="0" applyFont="1" applyFill="1" applyBorder="1" applyAlignment="1">
      <alignment horizontal="left" vertical="center" wrapText="1"/>
    </xf>
    <xf numFmtId="0" fontId="58" fillId="0" borderId="3" xfId="0" applyFont="1" applyFill="1" applyBorder="1" applyAlignment="1">
      <alignment horizontal="center" vertical="center" wrapText="1" shrinkToFit="1"/>
    </xf>
    <xf numFmtId="0" fontId="58" fillId="0" borderId="23" xfId="0" applyFont="1" applyFill="1" applyBorder="1" applyAlignment="1">
      <alignment horizontal="center" vertical="center" wrapText="1" shrinkToFit="1"/>
    </xf>
    <xf numFmtId="0" fontId="56" fillId="0" borderId="23" xfId="0" applyFont="1" applyFill="1" applyBorder="1" applyAlignment="1">
      <alignment horizontal="center" vertical="center" wrapText="1" shrinkToFit="1"/>
    </xf>
    <xf numFmtId="179" fontId="56" fillId="0" borderId="0" xfId="0" applyNumberFormat="1" applyFont="1" applyFill="1" applyBorder="1" applyAlignment="1">
      <alignment horizontal="right" vertical="center" wrapText="1"/>
    </xf>
    <xf numFmtId="179" fontId="56" fillId="0" borderId="0" xfId="0" applyNumberFormat="1" applyFont="1" applyFill="1" applyBorder="1" applyAlignment="1">
      <alignment horizontal="center" vertical="center" wrapText="1"/>
    </xf>
    <xf numFmtId="178" fontId="56" fillId="0" borderId="0" xfId="0" applyNumberFormat="1" applyFont="1" applyFill="1" applyBorder="1" applyAlignment="1">
      <alignment horizontal="center" vertical="center" wrapText="1"/>
    </xf>
    <xf numFmtId="178" fontId="56" fillId="0" borderId="0" xfId="0" applyNumberFormat="1" applyFont="1" applyFill="1" applyBorder="1" applyAlignment="1">
      <alignment horizontal="center" vertical="center"/>
    </xf>
    <xf numFmtId="3" fontId="58" fillId="0" borderId="3" xfId="0" applyNumberFormat="1" applyFont="1" applyFill="1" applyBorder="1" applyAlignment="1">
      <alignment horizontal="center" vertical="center" wrapText="1" shrinkToFit="1"/>
    </xf>
    <xf numFmtId="0" fontId="58" fillId="0" borderId="3" xfId="0" applyFont="1" applyFill="1" applyBorder="1" applyAlignment="1">
      <alignment horizontal="left" vertical="center" wrapText="1" shrinkToFit="1"/>
    </xf>
    <xf numFmtId="0" fontId="56" fillId="0" borderId="0" xfId="0" applyFont="1" applyFill="1" applyBorder="1" applyAlignment="1">
      <alignment horizontal="center" vertical="center" wrapText="1" shrinkToFit="1"/>
    </xf>
    <xf numFmtId="1" fontId="56" fillId="41" borderId="0" xfId="0" applyNumberFormat="1" applyFont="1" applyFill="1" applyBorder="1" applyAlignment="1">
      <alignment horizontal="right" wrapText="1" shrinkToFit="1"/>
    </xf>
    <xf numFmtId="180" fontId="66" fillId="0" borderId="0" xfId="0" applyNumberFormat="1" applyFont="1" applyFill="1" applyBorder="1" applyAlignment="1">
      <alignment horizontal="center" vertical="center" wrapText="1"/>
    </xf>
    <xf numFmtId="0" fontId="61" fillId="0" borderId="0" xfId="0" applyFont="1" applyFill="1" applyAlignment="1">
      <alignment horizontal="right" vertical="center"/>
    </xf>
    <xf numFmtId="182" fontId="54" fillId="41" borderId="3" xfId="0" applyNumberFormat="1" applyFont="1" applyFill="1" applyBorder="1" applyAlignment="1">
      <alignment horizontal="center" vertical="center" wrapText="1"/>
    </xf>
    <xf numFmtId="180" fontId="54" fillId="41" borderId="3" xfId="0" applyNumberFormat="1" applyFont="1" applyFill="1" applyBorder="1" applyAlignment="1">
      <alignment horizontal="center" vertical="center" wrapText="1"/>
    </xf>
    <xf numFmtId="3" fontId="54" fillId="0" borderId="23" xfId="0" applyNumberFormat="1" applyFont="1" applyFill="1" applyBorder="1" applyAlignment="1">
      <alignment horizontal="center" vertical="center" wrapText="1"/>
    </xf>
    <xf numFmtId="179" fontId="54" fillId="41" borderId="3" xfId="0" applyNumberFormat="1" applyFont="1" applyFill="1" applyBorder="1" applyAlignment="1">
      <alignment horizontal="center" vertical="center" wrapText="1"/>
    </xf>
    <xf numFmtId="179" fontId="54" fillId="0" borderId="0" xfId="0" applyNumberFormat="1" applyFont="1" applyFill="1" applyBorder="1" applyAlignment="1">
      <alignment horizontal="center" vertical="center" wrapText="1"/>
    </xf>
    <xf numFmtId="0" fontId="56" fillId="0" borderId="0" xfId="0" applyFont="1" applyFill="1" applyBorder="1" applyAlignment="1">
      <alignment horizontal="right" vertical="center"/>
    </xf>
    <xf numFmtId="179" fontId="56" fillId="0" borderId="0" xfId="0" applyNumberFormat="1" applyFont="1" applyFill="1" applyBorder="1" applyAlignment="1">
      <alignment horizontal="right" vertical="center"/>
    </xf>
    <xf numFmtId="0" fontId="67" fillId="0" borderId="0" xfId="0" applyFont="1" applyFill="1" applyAlignment="1">
      <alignment vertical="center"/>
    </xf>
    <xf numFmtId="0" fontId="67" fillId="0" borderId="0" xfId="0" applyFont="1" applyFill="1" applyAlignment="1">
      <alignment/>
    </xf>
    <xf numFmtId="0" fontId="67" fillId="0" borderId="0" xfId="0" applyFont="1" applyFill="1" applyAlignment="1">
      <alignment horizontal="center" vertical="center"/>
    </xf>
    <xf numFmtId="3" fontId="54" fillId="0" borderId="3" xfId="0" applyNumberFormat="1" applyFont="1" applyFill="1" applyBorder="1" applyAlignment="1">
      <alignment horizontal="left" vertical="center" wrapText="1"/>
    </xf>
    <xf numFmtId="0" fontId="54" fillId="0" borderId="0" xfId="0" applyFont="1" applyFill="1" applyAlignment="1">
      <alignment vertical="center" wrapText="1" shrinkToFit="1"/>
    </xf>
    <xf numFmtId="178" fontId="54" fillId="0" borderId="0" xfId="0" applyNumberFormat="1" applyFont="1" applyFill="1" applyBorder="1" applyAlignment="1">
      <alignment vertical="center" wrapText="1"/>
    </xf>
    <xf numFmtId="0" fontId="54" fillId="0" borderId="0" xfId="0" applyFont="1" applyFill="1" applyBorder="1" applyAlignment="1">
      <alignment horizontal="center"/>
    </xf>
    <xf numFmtId="0" fontId="54" fillId="0" borderId="0" xfId="0" applyFont="1" applyFill="1" applyBorder="1" applyAlignment="1">
      <alignment/>
    </xf>
    <xf numFmtId="0" fontId="59" fillId="0" borderId="0" xfId="0" applyFont="1" applyFill="1" applyBorder="1" applyAlignment="1">
      <alignment horizontal="center" vertical="center"/>
    </xf>
    <xf numFmtId="0" fontId="54" fillId="0" borderId="0" xfId="0" applyFont="1" applyFill="1" applyAlignment="1">
      <alignment horizontal="center" vertical="center"/>
    </xf>
    <xf numFmtId="0" fontId="59" fillId="0" borderId="0" xfId="0" applyFont="1" applyFill="1" applyAlignment="1">
      <alignment horizontal="center" vertical="center"/>
    </xf>
    <xf numFmtId="0" fontId="56" fillId="0" borderId="3" xfId="0" applyFont="1" applyFill="1" applyBorder="1" applyAlignment="1">
      <alignment horizontal="left" vertical="center" wrapText="1"/>
    </xf>
    <xf numFmtId="178" fontId="54" fillId="0" borderId="0" xfId="0" applyNumberFormat="1" applyFont="1" applyFill="1" applyBorder="1" applyAlignment="1">
      <alignment horizontal="left" vertical="center" wrapText="1"/>
    </xf>
    <xf numFmtId="0" fontId="54" fillId="0" borderId="21" xfId="0" applyFont="1" applyFill="1" applyBorder="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xf>
    <xf numFmtId="49" fontId="54" fillId="0" borderId="3" xfId="0" applyNumberFormat="1" applyFont="1" applyFill="1" applyBorder="1" applyAlignment="1">
      <alignment horizontal="center" vertical="center" wrapText="1" shrinkToFi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54" fillId="0" borderId="3" xfId="0" applyFont="1" applyFill="1" applyBorder="1" applyAlignment="1">
      <alignment horizontal="center" vertical="center"/>
    </xf>
    <xf numFmtId="0" fontId="54" fillId="0" borderId="3" xfId="0" applyFont="1" applyFill="1" applyBorder="1" applyAlignment="1">
      <alignment horizontal="center" vertical="center" wrapText="1"/>
    </xf>
    <xf numFmtId="0" fontId="54" fillId="0" borderId="22"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4" fillId="0" borderId="22" xfId="0" applyFont="1" applyFill="1" applyBorder="1" applyAlignment="1">
      <alignment horizontal="center" vertical="center" wrapText="1"/>
    </xf>
    <xf numFmtId="0" fontId="54" fillId="0" borderId="23" xfId="0" applyFont="1" applyFill="1" applyBorder="1" applyAlignment="1">
      <alignment horizontal="center" vertical="center"/>
    </xf>
    <xf numFmtId="0" fontId="54" fillId="0" borderId="0" xfId="0" applyFont="1" applyFill="1" applyBorder="1" applyAlignment="1">
      <alignment horizontal="left" vertical="center" wrapText="1"/>
    </xf>
    <xf numFmtId="0" fontId="64" fillId="0" borderId="3" xfId="0" applyNumberFormat="1" applyFont="1" applyFill="1" applyBorder="1" applyAlignment="1">
      <alignment horizontal="center" vertical="center" wrapText="1"/>
    </xf>
    <xf numFmtId="49" fontId="65" fillId="0" borderId="3" xfId="0" applyNumberFormat="1" applyFont="1" applyFill="1" applyBorder="1" applyAlignment="1">
      <alignment horizontal="center" vertical="center" wrapText="1"/>
    </xf>
    <xf numFmtId="49" fontId="65" fillId="0" borderId="25" xfId="0" applyNumberFormat="1" applyFont="1" applyFill="1" applyBorder="1" applyAlignment="1">
      <alignment horizontal="center" vertical="center" wrapText="1"/>
    </xf>
    <xf numFmtId="0" fontId="56" fillId="0" borderId="0" xfId="0" applyFont="1" applyFill="1" applyBorder="1" applyAlignment="1">
      <alignment horizontal="left" vertical="center" wrapText="1"/>
    </xf>
    <xf numFmtId="0" fontId="54" fillId="0" borderId="0" xfId="0" applyFont="1" applyFill="1" applyBorder="1" applyAlignment="1">
      <alignment horizontal="justify" vertical="center" wrapText="1" shrinkToFit="1"/>
    </xf>
    <xf numFmtId="0" fontId="56" fillId="0" borderId="0" xfId="0" applyFont="1" applyFill="1" applyBorder="1" applyAlignment="1">
      <alignment vertical="center"/>
    </xf>
    <xf numFmtId="0" fontId="54" fillId="0" borderId="25" xfId="0" applyFont="1" applyFill="1" applyBorder="1" applyAlignment="1">
      <alignment horizontal="center" vertical="center"/>
    </xf>
    <xf numFmtId="0" fontId="54" fillId="0" borderId="3" xfId="0" applyFont="1" applyFill="1" applyBorder="1" applyAlignment="1">
      <alignment horizontal="left" vertical="center" wrapText="1"/>
    </xf>
    <xf numFmtId="1" fontId="54" fillId="41" borderId="3" xfId="0" applyNumberFormat="1" applyFont="1" applyFill="1" applyBorder="1" applyAlignment="1">
      <alignment horizontal="center" vertical="center" wrapText="1"/>
    </xf>
    <xf numFmtId="180" fontId="54" fillId="0" borderId="3" xfId="0" applyNumberFormat="1" applyFont="1" applyFill="1" applyBorder="1" applyAlignment="1">
      <alignment horizontal="center" vertical="center" wrapText="1"/>
    </xf>
    <xf numFmtId="1" fontId="56" fillId="41" borderId="3" xfId="0" applyNumberFormat="1" applyFont="1" applyFill="1" applyBorder="1" applyAlignment="1">
      <alignment horizontal="center" vertical="center" wrapText="1"/>
    </xf>
    <xf numFmtId="180" fontId="56" fillId="0" borderId="3" xfId="0" applyNumberFormat="1" applyFont="1" applyFill="1" applyBorder="1" applyAlignment="1">
      <alignment horizontal="center" vertical="center" wrapText="1"/>
    </xf>
    <xf numFmtId="1" fontId="54" fillId="0" borderId="3" xfId="0" applyNumberFormat="1" applyFont="1" applyFill="1" applyBorder="1" applyAlignment="1">
      <alignment horizontal="center" vertical="center" wrapText="1"/>
    </xf>
    <xf numFmtId="179" fontId="54" fillId="0" borderId="3" xfId="0" applyNumberFormat="1" applyFont="1" applyFill="1" applyBorder="1" applyAlignment="1">
      <alignment horizontal="center" vertical="center" wrapText="1"/>
    </xf>
    <xf numFmtId="181" fontId="54" fillId="0" borderId="3" xfId="0" applyNumberFormat="1" applyFont="1" applyFill="1" applyBorder="1" applyAlignment="1">
      <alignment horizontal="center" vertical="center" wrapText="1"/>
    </xf>
    <xf numFmtId="181" fontId="56" fillId="41" borderId="3" xfId="0" applyNumberFormat="1" applyFont="1" applyFill="1" applyBorder="1" applyAlignment="1">
      <alignment horizontal="center" vertical="center" wrapText="1"/>
    </xf>
    <xf numFmtId="3" fontId="54" fillId="0" borderId="3" xfId="0" applyNumberFormat="1" applyFont="1" applyFill="1" applyBorder="1" applyAlignment="1">
      <alignment horizontal="center" vertical="center" wrapText="1"/>
    </xf>
    <xf numFmtId="179" fontId="56" fillId="41" borderId="3" xfId="0" applyNumberFormat="1" applyFont="1" applyFill="1" applyBorder="1" applyAlignment="1">
      <alignment horizontal="center" vertical="center" wrapText="1"/>
    </xf>
    <xf numFmtId="0" fontId="56" fillId="0" borderId="21" xfId="0" applyFont="1" applyFill="1" applyBorder="1" applyAlignment="1">
      <alignment horizontal="center" vertical="center"/>
    </xf>
    <xf numFmtId="0" fontId="58" fillId="0" borderId="0" xfId="0" applyFont="1" applyFill="1" applyBorder="1" applyAlignment="1">
      <alignment horizontal="center" vertical="center"/>
    </xf>
    <xf numFmtId="0" fontId="54" fillId="0" borderId="0" xfId="0" applyFont="1" applyFill="1" applyBorder="1" applyAlignment="1">
      <alignment vertical="center" wrapText="1"/>
    </xf>
    <xf numFmtId="0" fontId="62" fillId="0" borderId="0" xfId="0" applyFont="1" applyFill="1" applyBorder="1" applyAlignment="1">
      <alignment horizontal="left" vertical="center" wrapText="1"/>
    </xf>
    <xf numFmtId="0" fontId="54" fillId="0" borderId="0" xfId="0" applyFont="1" applyFill="1" applyBorder="1" applyAlignment="1">
      <alignment horizontal="center"/>
    </xf>
    <xf numFmtId="0" fontId="54" fillId="0" borderId="21" xfId="0" applyFont="1" applyFill="1" applyBorder="1" applyAlignment="1">
      <alignment horizontal="center" vertical="center" wrapText="1"/>
    </xf>
    <xf numFmtId="0" fontId="56" fillId="0" borderId="3" xfId="0" applyFont="1" applyFill="1" applyBorder="1" applyAlignment="1">
      <alignment horizontal="center" vertical="center" wrapText="1" shrinkToFit="1"/>
    </xf>
    <xf numFmtId="178" fontId="56" fillId="41" borderId="3" xfId="0" applyNumberFormat="1" applyFont="1" applyFill="1" applyBorder="1" applyAlignment="1">
      <alignment horizontal="center" vertical="center" wrapText="1"/>
    </xf>
    <xf numFmtId="180" fontId="66" fillId="0" borderId="25" xfId="0" applyNumberFormat="1" applyFont="1" applyFill="1" applyBorder="1" applyAlignment="1">
      <alignment horizontal="center" vertical="center" wrapText="1"/>
    </xf>
    <xf numFmtId="180" fontId="66" fillId="0" borderId="3" xfId="0" applyNumberFormat="1" applyFont="1" applyFill="1" applyBorder="1" applyAlignment="1">
      <alignment horizontal="center" vertical="center" wrapText="1"/>
    </xf>
    <xf numFmtId="182" fontId="58" fillId="0" borderId="3" xfId="0" applyNumberFormat="1" applyFont="1" applyFill="1" applyBorder="1" applyAlignment="1">
      <alignment horizontal="center" vertical="center" wrapText="1"/>
    </xf>
    <xf numFmtId="178" fontId="58" fillId="0" borderId="3" xfId="0" applyNumberFormat="1" applyFont="1" applyFill="1" applyBorder="1" applyAlignment="1">
      <alignment horizontal="center" vertical="center" wrapText="1"/>
    </xf>
    <xf numFmtId="180" fontId="58" fillId="0" borderId="25" xfId="0" applyNumberFormat="1" applyFont="1" applyFill="1" applyBorder="1" applyAlignment="1">
      <alignment horizontal="center" vertical="center" wrapText="1"/>
    </xf>
    <xf numFmtId="180" fontId="58" fillId="0" borderId="3" xfId="0" applyNumberFormat="1" applyFont="1" applyFill="1" applyBorder="1" applyAlignment="1">
      <alignment horizontal="center" vertical="center" wrapText="1"/>
    </xf>
    <xf numFmtId="182" fontId="58" fillId="0" borderId="3" xfId="0" applyNumberFormat="1" applyFont="1" applyFill="1" applyBorder="1" applyAlignment="1">
      <alignment horizontal="left" vertical="center" wrapText="1"/>
    </xf>
    <xf numFmtId="0" fontId="58" fillId="0" borderId="3" xfId="0" applyFont="1" applyFill="1" applyBorder="1" applyAlignment="1">
      <alignment horizontal="center" vertical="center"/>
    </xf>
    <xf numFmtId="0" fontId="58" fillId="0" borderId="25" xfId="0" applyFont="1" applyFill="1" applyBorder="1" applyAlignment="1">
      <alignment horizontal="center" vertical="center"/>
    </xf>
    <xf numFmtId="0" fontId="54" fillId="0" borderId="3" xfId="0" applyFont="1" applyFill="1" applyBorder="1" applyAlignment="1">
      <alignment horizontal="center" vertical="center" wrapText="1" shrinkToFit="1"/>
    </xf>
    <xf numFmtId="49" fontId="54" fillId="0" borderId="3" xfId="0" applyNumberFormat="1" applyFont="1" applyFill="1" applyBorder="1" applyAlignment="1">
      <alignment horizontal="center" vertical="center" wrapText="1"/>
    </xf>
    <xf numFmtId="0" fontId="58" fillId="0" borderId="3" xfId="0" applyFont="1" applyFill="1" applyBorder="1" applyAlignment="1">
      <alignment horizontal="center" vertical="center" wrapText="1"/>
    </xf>
    <xf numFmtId="182" fontId="56" fillId="41" borderId="3" xfId="0" applyNumberFormat="1" applyFont="1" applyFill="1" applyBorder="1" applyAlignment="1">
      <alignment horizontal="center" vertical="center" wrapText="1"/>
    </xf>
    <xf numFmtId="49" fontId="56" fillId="0" borderId="3" xfId="0" applyNumberFormat="1" applyFont="1" applyFill="1" applyBorder="1" applyAlignment="1">
      <alignment horizontal="left" vertical="center" wrapText="1"/>
    </xf>
    <xf numFmtId="49" fontId="56" fillId="0" borderId="3" xfId="0" applyNumberFormat="1" applyFont="1" applyFill="1" applyBorder="1" applyAlignment="1">
      <alignment horizontal="center" vertical="center" wrapText="1"/>
    </xf>
    <xf numFmtId="182" fontId="54" fillId="0" borderId="3" xfId="0" applyNumberFormat="1" applyFont="1" applyFill="1" applyBorder="1" applyAlignment="1">
      <alignment horizontal="center" vertical="center" wrapText="1"/>
    </xf>
    <xf numFmtId="49" fontId="54" fillId="0" borderId="3" xfId="0" applyNumberFormat="1" applyFont="1" applyFill="1" applyBorder="1" applyAlignment="1">
      <alignment horizontal="left" vertical="center" wrapText="1"/>
    </xf>
    <xf numFmtId="182" fontId="54" fillId="41" borderId="3" xfId="0" applyNumberFormat="1" applyFont="1" applyFill="1" applyBorder="1" applyAlignment="1">
      <alignment horizontal="center" vertical="center" wrapText="1"/>
    </xf>
    <xf numFmtId="49" fontId="54" fillId="0" borderId="25" xfId="0" applyNumberFormat="1" applyFont="1" applyFill="1" applyBorder="1" applyAlignment="1">
      <alignment horizontal="left" vertical="center" wrapText="1"/>
    </xf>
    <xf numFmtId="3" fontId="56" fillId="0" borderId="3" xfId="0" applyNumberFormat="1" applyFont="1" applyFill="1" applyBorder="1" applyAlignment="1">
      <alignment horizontal="left" vertical="center" wrapText="1"/>
    </xf>
    <xf numFmtId="1" fontId="56" fillId="41" borderId="3" xfId="0" applyNumberFormat="1" applyFont="1" applyFill="1" applyBorder="1" applyAlignment="1">
      <alignment horizontal="right" wrapText="1" shrinkToFit="1"/>
    </xf>
    <xf numFmtId="0" fontId="58" fillId="0" borderId="3" xfId="0" applyFont="1" applyFill="1" applyBorder="1" applyAlignment="1">
      <alignment horizontal="left" vertical="center" wrapText="1"/>
    </xf>
    <xf numFmtId="49" fontId="58" fillId="0" borderId="3" xfId="0" applyNumberFormat="1" applyFont="1" applyFill="1" applyBorder="1" applyAlignment="1">
      <alignment horizontal="left" vertical="center" wrapText="1"/>
    </xf>
    <xf numFmtId="1" fontId="58" fillId="0" borderId="3" xfId="0" applyNumberFormat="1" applyFont="1" applyFill="1" applyBorder="1" applyAlignment="1">
      <alignment horizontal="right" wrapText="1"/>
    </xf>
    <xf numFmtId="179" fontId="58" fillId="0" borderId="3" xfId="0" applyNumberFormat="1" applyFont="1" applyFill="1" applyBorder="1" applyAlignment="1">
      <alignment horizontal="right" wrapText="1"/>
    </xf>
    <xf numFmtId="0" fontId="54" fillId="0" borderId="27" xfId="0" applyFont="1" applyFill="1" applyBorder="1" applyAlignment="1">
      <alignment horizontal="center" vertical="center" wrapText="1"/>
    </xf>
    <xf numFmtId="4" fontId="58" fillId="0" borderId="3" xfId="0" applyNumberFormat="1" applyFont="1" applyFill="1" applyBorder="1" applyAlignment="1">
      <alignment horizontal="center" vertical="center" wrapText="1"/>
    </xf>
    <xf numFmtId="0" fontId="54" fillId="0" borderId="0" xfId="0" applyFont="1" applyFill="1" applyBorder="1" applyAlignment="1">
      <alignment horizontal="right" vertical="center" wrapText="1"/>
    </xf>
    <xf numFmtId="1" fontId="54" fillId="0" borderId="23" xfId="0" applyNumberFormat="1" applyFont="1" applyFill="1" applyBorder="1" applyAlignment="1">
      <alignment horizontal="center" vertical="center" wrapText="1"/>
    </xf>
    <xf numFmtId="180" fontId="54" fillId="0" borderId="25" xfId="0" applyNumberFormat="1" applyFont="1" applyFill="1" applyBorder="1" applyAlignment="1">
      <alignment horizontal="center" vertical="center" wrapText="1"/>
    </xf>
    <xf numFmtId="181" fontId="56" fillId="41" borderId="27" xfId="0" applyNumberFormat="1" applyFont="1" applyFill="1" applyBorder="1" applyAlignment="1">
      <alignment horizontal="center" vertical="center" wrapText="1"/>
    </xf>
    <xf numFmtId="180" fontId="56" fillId="0" borderId="27" xfId="0" applyNumberFormat="1" applyFont="1" applyFill="1" applyBorder="1" applyAlignment="1">
      <alignment horizontal="center" vertical="center" wrapText="1"/>
    </xf>
    <xf numFmtId="1" fontId="54" fillId="0" borderId="24" xfId="0" applyNumberFormat="1" applyFont="1" applyFill="1" applyBorder="1" applyAlignment="1">
      <alignment horizontal="center" vertical="center" wrapText="1"/>
    </xf>
    <xf numFmtId="179" fontId="54" fillId="0" borderId="24" xfId="0" applyNumberFormat="1" applyFont="1" applyFill="1" applyBorder="1" applyAlignment="1">
      <alignment horizontal="center" vertical="center" wrapText="1"/>
    </xf>
    <xf numFmtId="180" fontId="54" fillId="0" borderId="24" xfId="0" applyNumberFormat="1" applyFont="1" applyFill="1" applyBorder="1" applyAlignment="1">
      <alignment horizontal="center" vertical="center" wrapText="1"/>
    </xf>
    <xf numFmtId="181" fontId="54" fillId="0" borderId="28" xfId="0" applyNumberFormat="1" applyFont="1" applyFill="1" applyBorder="1" applyAlignment="1">
      <alignment horizontal="center" vertical="center" wrapText="1"/>
    </xf>
    <xf numFmtId="0" fontId="54" fillId="0" borderId="28" xfId="0" applyFont="1" applyFill="1" applyBorder="1" applyAlignment="1">
      <alignment horizontal="center" vertical="center"/>
    </xf>
    <xf numFmtId="180" fontId="54" fillId="0" borderId="28" xfId="0" applyNumberFormat="1" applyFont="1" applyFill="1" applyBorder="1" applyAlignment="1">
      <alignment horizontal="center" vertical="center" wrapText="1"/>
    </xf>
  </cellXfs>
  <cellStyles count="398">
    <cellStyle name="Normal" xfId="0"/>
    <cellStyle name="_Fakt_2" xfId="15"/>
    <cellStyle name="_rozhufrovka 2009" xfId="16"/>
    <cellStyle name="_АТиСТ 5а МТР липень 2008" xfId="17"/>
    <cellStyle name="_ПРГК сводний_" xfId="18"/>
    <cellStyle name="_УТГ" xfId="19"/>
    <cellStyle name="_Феодосия 5а МТР липень 2008" xfId="20"/>
    <cellStyle name="_ХТГ довідка." xfId="21"/>
    <cellStyle name="_Шебелинка 5а МТР липень 2008" xfId="22"/>
    <cellStyle name="20% - Accent1" xfId="23"/>
    <cellStyle name="20% - Accent2" xfId="24"/>
    <cellStyle name="20% - Accent3" xfId="25"/>
    <cellStyle name="20% - Accent4" xfId="26"/>
    <cellStyle name="20% - Accent5" xfId="27"/>
    <cellStyle name="20% - Accent6" xfId="28"/>
    <cellStyle name="20% — акцент1" xfId="29"/>
    <cellStyle name="20% - Акцент1 2" xfId="30"/>
    <cellStyle name="20% - Акцент1 3" xfId="31"/>
    <cellStyle name="20% — акцент2" xfId="32"/>
    <cellStyle name="20% - Акцент2 2" xfId="33"/>
    <cellStyle name="20% - Акцент2 3" xfId="34"/>
    <cellStyle name="20% — акцент3" xfId="35"/>
    <cellStyle name="20% - Акцент3 2" xfId="36"/>
    <cellStyle name="20% - Акцент3 3" xfId="37"/>
    <cellStyle name="20% — акцент4" xfId="38"/>
    <cellStyle name="20% - Акцент4 2" xfId="39"/>
    <cellStyle name="20% - Акцент4 3" xfId="40"/>
    <cellStyle name="20% — акцент5" xfId="41"/>
    <cellStyle name="20% - Акцент5 2" xfId="42"/>
    <cellStyle name="20% - Акцент5 3" xfId="43"/>
    <cellStyle name="20% — акцент6" xfId="44"/>
    <cellStyle name="20% - Акцент6 2" xfId="45"/>
    <cellStyle name="20% - Акцент6 3" xfId="46"/>
    <cellStyle name="40% - Accent1" xfId="47"/>
    <cellStyle name="40% - Accent2" xfId="48"/>
    <cellStyle name="40% - Accent3" xfId="49"/>
    <cellStyle name="40% - Accent4" xfId="50"/>
    <cellStyle name="40% - Accent5" xfId="51"/>
    <cellStyle name="40% - Accent6" xfId="52"/>
    <cellStyle name="40% — акцент1" xfId="53"/>
    <cellStyle name="40% - Акцент1 2" xfId="54"/>
    <cellStyle name="40% - Акцент1 3" xfId="55"/>
    <cellStyle name="40% — акцент2" xfId="56"/>
    <cellStyle name="40% - Акцент2 2" xfId="57"/>
    <cellStyle name="40% - Акцент2 3" xfId="58"/>
    <cellStyle name="40% — акцент3" xfId="59"/>
    <cellStyle name="40% - Акцент3 2" xfId="60"/>
    <cellStyle name="40% - Акцент3 3" xfId="61"/>
    <cellStyle name="40% — акцент4" xfId="62"/>
    <cellStyle name="40% - Акцент4 2" xfId="63"/>
    <cellStyle name="40% - Акцент4 3" xfId="64"/>
    <cellStyle name="40% — акцент5" xfId="65"/>
    <cellStyle name="40% - Акцент5 2" xfId="66"/>
    <cellStyle name="40% - Акцент5 3" xfId="67"/>
    <cellStyle name="40% — акцент6" xfId="68"/>
    <cellStyle name="40% - Акцент6 2" xfId="69"/>
    <cellStyle name="40% - Акцент6 3" xfId="70"/>
    <cellStyle name="60% - Accent1" xfId="71"/>
    <cellStyle name="60% - Accent2" xfId="72"/>
    <cellStyle name="60% - Accent3" xfId="73"/>
    <cellStyle name="60% - Accent4" xfId="74"/>
    <cellStyle name="60% - Accent5" xfId="75"/>
    <cellStyle name="60% - Accent6" xfId="76"/>
    <cellStyle name="60% — акцент1" xfId="77"/>
    <cellStyle name="60% - Акцент1 2" xfId="78"/>
    <cellStyle name="60% - Акцент1 3" xfId="79"/>
    <cellStyle name="60% — акцент2" xfId="80"/>
    <cellStyle name="60% - Акцент2 2" xfId="81"/>
    <cellStyle name="60% - Акцент2 3" xfId="82"/>
    <cellStyle name="60% — акцент3" xfId="83"/>
    <cellStyle name="60% - Акцент3 2" xfId="84"/>
    <cellStyle name="60% - Акцент3 3" xfId="85"/>
    <cellStyle name="60% — акцент4" xfId="86"/>
    <cellStyle name="60% - Акцент4 2" xfId="87"/>
    <cellStyle name="60% - Акцент4 3" xfId="88"/>
    <cellStyle name="60% — акцент5" xfId="89"/>
    <cellStyle name="60% - Акцент5 2" xfId="90"/>
    <cellStyle name="60% - Акцент5 3" xfId="91"/>
    <cellStyle name="60% — акцент6" xfId="92"/>
    <cellStyle name="60% - Акцент6 2" xfId="93"/>
    <cellStyle name="60% - Акцент6 3" xfId="94"/>
    <cellStyle name="Accent1" xfId="95"/>
    <cellStyle name="Accent2" xfId="96"/>
    <cellStyle name="Accent3" xfId="97"/>
    <cellStyle name="Accent4" xfId="98"/>
    <cellStyle name="Accent5" xfId="99"/>
    <cellStyle name="Accent6" xfId="100"/>
    <cellStyle name="Bad" xfId="101"/>
    <cellStyle name="Calculation" xfId="102"/>
    <cellStyle name="Check Cell" xfId="103"/>
    <cellStyle name="Column-Header" xfId="104"/>
    <cellStyle name="Column-Header 2" xfId="105"/>
    <cellStyle name="Column-Header 3" xfId="106"/>
    <cellStyle name="Column-Header 4" xfId="107"/>
    <cellStyle name="Column-Header 5" xfId="108"/>
    <cellStyle name="Column-Header 6" xfId="109"/>
    <cellStyle name="Column-Header 7" xfId="110"/>
    <cellStyle name="Column-Header 7 2" xfId="111"/>
    <cellStyle name="Column-Header 8" xfId="112"/>
    <cellStyle name="Column-Header 8 2" xfId="113"/>
    <cellStyle name="Column-Header 9" xfId="114"/>
    <cellStyle name="Column-Header 9 2" xfId="115"/>
    <cellStyle name="Column-Header_Zvit rux-koshtiv 2010 Департамент " xfId="116"/>
    <cellStyle name="Comma_2005_03_15-Финансовый_БГ" xfId="117"/>
    <cellStyle name="Define-Column" xfId="118"/>
    <cellStyle name="Define-Column 10" xfId="119"/>
    <cellStyle name="Define-Column 2" xfId="120"/>
    <cellStyle name="Define-Column 3" xfId="121"/>
    <cellStyle name="Define-Column 4" xfId="122"/>
    <cellStyle name="Define-Column 5" xfId="123"/>
    <cellStyle name="Define-Column 6" xfId="124"/>
    <cellStyle name="Define-Column 7" xfId="125"/>
    <cellStyle name="Define-Column 7 2" xfId="126"/>
    <cellStyle name="Define-Column 7 3" xfId="127"/>
    <cellStyle name="Define-Column 8" xfId="128"/>
    <cellStyle name="Define-Column 8 2" xfId="129"/>
    <cellStyle name="Define-Column 8 3" xfId="130"/>
    <cellStyle name="Define-Column 9" xfId="131"/>
    <cellStyle name="Define-Column 9 2" xfId="132"/>
    <cellStyle name="Define-Column 9 3" xfId="133"/>
    <cellStyle name="Define-Column_Zvit rux-koshtiv 2010 Департамент " xfId="134"/>
    <cellStyle name="Explanatory Text" xfId="135"/>
    <cellStyle name="FS10" xfId="136"/>
    <cellStyle name="Good" xfId="137"/>
    <cellStyle name="Heading 1" xfId="138"/>
    <cellStyle name="Heading 2" xfId="139"/>
    <cellStyle name="Heading 3" xfId="140"/>
    <cellStyle name="Heading 4" xfId="141"/>
    <cellStyle name="Hyperlink 2" xfId="142"/>
    <cellStyle name="Input" xfId="143"/>
    <cellStyle name="Level0" xfId="144"/>
    <cellStyle name="Level0 10" xfId="145"/>
    <cellStyle name="Level0 2" xfId="146"/>
    <cellStyle name="Level0 2 2" xfId="147"/>
    <cellStyle name="Level0 3" xfId="148"/>
    <cellStyle name="Level0 3 2" xfId="149"/>
    <cellStyle name="Level0 4" xfId="150"/>
    <cellStyle name="Level0 4 2" xfId="151"/>
    <cellStyle name="Level0 5" xfId="152"/>
    <cellStyle name="Level0 6" xfId="153"/>
    <cellStyle name="Level0 7" xfId="154"/>
    <cellStyle name="Level0 7 2" xfId="155"/>
    <cellStyle name="Level0 7 3" xfId="156"/>
    <cellStyle name="Level0 8" xfId="157"/>
    <cellStyle name="Level0 8 2" xfId="158"/>
    <cellStyle name="Level0 8 3" xfId="159"/>
    <cellStyle name="Level0 9" xfId="160"/>
    <cellStyle name="Level0 9 2" xfId="161"/>
    <cellStyle name="Level0 9 3" xfId="162"/>
    <cellStyle name="Level0_Zvit rux-koshtiv 2010 Департамент " xfId="163"/>
    <cellStyle name="Level1" xfId="164"/>
    <cellStyle name="Level1 2" xfId="165"/>
    <cellStyle name="Level1-Numbers" xfId="166"/>
    <cellStyle name="Level1-Numbers 2" xfId="167"/>
    <cellStyle name="Level1-Numbers-Hide" xfId="168"/>
    <cellStyle name="Level2" xfId="169"/>
    <cellStyle name="Level2 2" xfId="170"/>
    <cellStyle name="Level2-Hide" xfId="171"/>
    <cellStyle name="Level2-Hide 2" xfId="172"/>
    <cellStyle name="Level2-Numbers" xfId="173"/>
    <cellStyle name="Level2-Numbers 2" xfId="174"/>
    <cellStyle name="Level2-Numbers-Hide" xfId="175"/>
    <cellStyle name="Level3" xfId="176"/>
    <cellStyle name="Level3 2" xfId="177"/>
    <cellStyle name="Level3 3" xfId="178"/>
    <cellStyle name="Level3_План департамент_2010_1207" xfId="179"/>
    <cellStyle name="Level3-Hide" xfId="180"/>
    <cellStyle name="Level3-Hide 2" xfId="181"/>
    <cellStyle name="Level3-Numbers" xfId="182"/>
    <cellStyle name="Level3-Numbers 2" xfId="183"/>
    <cellStyle name="Level3-Numbers 3" xfId="184"/>
    <cellStyle name="Level3-Numbers_План департамент_2010_1207" xfId="185"/>
    <cellStyle name="Level3-Numbers-Hide" xfId="186"/>
    <cellStyle name="Level4" xfId="187"/>
    <cellStyle name="Level4 2" xfId="188"/>
    <cellStyle name="Level4-Hide" xfId="189"/>
    <cellStyle name="Level4-Hide 2" xfId="190"/>
    <cellStyle name="Level4-Numbers" xfId="191"/>
    <cellStyle name="Level4-Numbers 2" xfId="192"/>
    <cellStyle name="Level4-Numbers-Hide" xfId="193"/>
    <cellStyle name="Level5" xfId="194"/>
    <cellStyle name="Level5 2" xfId="195"/>
    <cellStyle name="Level5-Hide" xfId="196"/>
    <cellStyle name="Level5-Hide 2" xfId="197"/>
    <cellStyle name="Level5-Numbers" xfId="198"/>
    <cellStyle name="Level5-Numbers 2" xfId="199"/>
    <cellStyle name="Level5-Numbers-Hide" xfId="200"/>
    <cellStyle name="Level6" xfId="201"/>
    <cellStyle name="Level6 2" xfId="202"/>
    <cellStyle name="Level6-Hide" xfId="203"/>
    <cellStyle name="Level6-Hide 2" xfId="204"/>
    <cellStyle name="Level6-Numbers" xfId="205"/>
    <cellStyle name="Level6-Numbers 2" xfId="206"/>
    <cellStyle name="Level7" xfId="207"/>
    <cellStyle name="Level7-Hide" xfId="208"/>
    <cellStyle name="Level7-Numbers" xfId="209"/>
    <cellStyle name="Linked Cell" xfId="210"/>
    <cellStyle name="Neutral" xfId="211"/>
    <cellStyle name="Normal 2" xfId="212"/>
    <cellStyle name="Normal_2005_03_15-Финансовый_БГ" xfId="213"/>
    <cellStyle name="Note" xfId="214"/>
    <cellStyle name="Number-Cells" xfId="215"/>
    <cellStyle name="Number-Cells-Column2" xfId="216"/>
    <cellStyle name="Number-Cells-Column5" xfId="217"/>
    <cellStyle name="Output" xfId="218"/>
    <cellStyle name="Row-Header" xfId="219"/>
    <cellStyle name="Row-Header 2" xfId="220"/>
    <cellStyle name="Title" xfId="221"/>
    <cellStyle name="Total" xfId="222"/>
    <cellStyle name="Warning Text" xfId="223"/>
    <cellStyle name="Акцент1" xfId="224"/>
    <cellStyle name="Акцент1 2" xfId="225"/>
    <cellStyle name="Акцент1 3" xfId="226"/>
    <cellStyle name="Акцент2" xfId="227"/>
    <cellStyle name="Акцент2 2" xfId="228"/>
    <cellStyle name="Акцент2 3" xfId="229"/>
    <cellStyle name="Акцент3" xfId="230"/>
    <cellStyle name="Акцент3 2" xfId="231"/>
    <cellStyle name="Акцент3 3" xfId="232"/>
    <cellStyle name="Акцент4" xfId="233"/>
    <cellStyle name="Акцент4 2" xfId="234"/>
    <cellStyle name="Акцент4 3" xfId="235"/>
    <cellStyle name="Акцент5" xfId="236"/>
    <cellStyle name="Акцент5 2" xfId="237"/>
    <cellStyle name="Акцент5 3" xfId="238"/>
    <cellStyle name="Акцент6" xfId="239"/>
    <cellStyle name="Акцент6 2" xfId="240"/>
    <cellStyle name="Акцент6 3" xfId="241"/>
    <cellStyle name="Ввод " xfId="242"/>
    <cellStyle name="Ввод  2" xfId="243"/>
    <cellStyle name="Ввод  3" xfId="244"/>
    <cellStyle name="Вывод" xfId="245"/>
    <cellStyle name="Вывод 2" xfId="246"/>
    <cellStyle name="Вывод 3" xfId="247"/>
    <cellStyle name="Вычисление" xfId="248"/>
    <cellStyle name="Вычисление 2" xfId="249"/>
    <cellStyle name="Вычисление 3" xfId="250"/>
    <cellStyle name="Currency" xfId="251"/>
    <cellStyle name="Currency [0]" xfId="252"/>
    <cellStyle name="Денежный 2" xfId="253"/>
    <cellStyle name="Заголовок 1" xfId="254"/>
    <cellStyle name="Заголовок 1 2" xfId="255"/>
    <cellStyle name="Заголовок 1 3" xfId="256"/>
    <cellStyle name="Заголовок 2" xfId="257"/>
    <cellStyle name="Заголовок 2 2" xfId="258"/>
    <cellStyle name="Заголовок 2 3" xfId="259"/>
    <cellStyle name="Заголовок 3" xfId="260"/>
    <cellStyle name="Заголовок 3 2" xfId="261"/>
    <cellStyle name="Заголовок 3 3" xfId="262"/>
    <cellStyle name="Заголовок 4" xfId="263"/>
    <cellStyle name="Заголовок 4 2" xfId="264"/>
    <cellStyle name="Заголовок 4 3" xfId="265"/>
    <cellStyle name="Итог" xfId="266"/>
    <cellStyle name="Итог 2" xfId="267"/>
    <cellStyle name="Итог 3" xfId="268"/>
    <cellStyle name="Контрольная ячейка" xfId="269"/>
    <cellStyle name="Контрольная ячейка 2" xfId="270"/>
    <cellStyle name="Контрольная ячейка 3" xfId="271"/>
    <cellStyle name="Название" xfId="272"/>
    <cellStyle name="Название 2" xfId="273"/>
    <cellStyle name="Название 3" xfId="274"/>
    <cellStyle name="Нейтральный" xfId="275"/>
    <cellStyle name="Нейтральный 2" xfId="276"/>
    <cellStyle name="Нейтральный 3" xfId="277"/>
    <cellStyle name="Обычный 10" xfId="278"/>
    <cellStyle name="Обычный 11" xfId="279"/>
    <cellStyle name="Обычный 12" xfId="280"/>
    <cellStyle name="Обычный 13" xfId="281"/>
    <cellStyle name="Обычный 14" xfId="282"/>
    <cellStyle name="Обычный 15" xfId="283"/>
    <cellStyle name="Обычный 16" xfId="284"/>
    <cellStyle name="Обычный 17" xfId="285"/>
    <cellStyle name="Обычный 18" xfId="286"/>
    <cellStyle name="Обычный 2" xfId="287"/>
    <cellStyle name="Обычный 2 10" xfId="288"/>
    <cellStyle name="Обычный 2 11" xfId="289"/>
    <cellStyle name="Обычный 2 12" xfId="290"/>
    <cellStyle name="Обычный 2 13" xfId="291"/>
    <cellStyle name="Обычный 2 14" xfId="292"/>
    <cellStyle name="Обычный 2 15" xfId="293"/>
    <cellStyle name="Обычный 2 16" xfId="294"/>
    <cellStyle name="Обычный 2 2" xfId="295"/>
    <cellStyle name="Обычный 2 2 2" xfId="296"/>
    <cellStyle name="Обычный 2 2 3" xfId="297"/>
    <cellStyle name="Обычный 2 2_Расшифровка прочих" xfId="298"/>
    <cellStyle name="Обычный 2 3" xfId="299"/>
    <cellStyle name="Обычный 2 4" xfId="300"/>
    <cellStyle name="Обычный 2 5" xfId="301"/>
    <cellStyle name="Обычный 2 6" xfId="302"/>
    <cellStyle name="Обычный 2 7" xfId="303"/>
    <cellStyle name="Обычный 2 8" xfId="304"/>
    <cellStyle name="Обычный 2 9" xfId="305"/>
    <cellStyle name="Обычный 2_2604-2010" xfId="306"/>
    <cellStyle name="Обычный 3" xfId="307"/>
    <cellStyle name="Обычный 3 10" xfId="308"/>
    <cellStyle name="Обычный 3 11" xfId="309"/>
    <cellStyle name="Обычный 3 12" xfId="310"/>
    <cellStyle name="Обычный 3 13" xfId="311"/>
    <cellStyle name="Обычный 3 14" xfId="312"/>
    <cellStyle name="Обычный 3 2" xfId="313"/>
    <cellStyle name="Обычный 3 3" xfId="314"/>
    <cellStyle name="Обычный 3 4" xfId="315"/>
    <cellStyle name="Обычный 3 5" xfId="316"/>
    <cellStyle name="Обычный 3 6" xfId="317"/>
    <cellStyle name="Обычный 3 7" xfId="318"/>
    <cellStyle name="Обычный 3 8" xfId="319"/>
    <cellStyle name="Обычный 3 9" xfId="320"/>
    <cellStyle name="Обычный 3_Дефицит_7 млрд_0608_бс" xfId="321"/>
    <cellStyle name="Обычный 4" xfId="322"/>
    <cellStyle name="Обычный 5" xfId="323"/>
    <cellStyle name="Обычный 5 2" xfId="324"/>
    <cellStyle name="Обычный 6" xfId="325"/>
    <cellStyle name="Обычный 6 2" xfId="326"/>
    <cellStyle name="Обычный 6 3" xfId="327"/>
    <cellStyle name="Обычный 6 4" xfId="328"/>
    <cellStyle name="Обычный 6_Дефицит_7 млрд_0608_бс" xfId="329"/>
    <cellStyle name="Обычный 7" xfId="330"/>
    <cellStyle name="Обычный 7 2" xfId="331"/>
    <cellStyle name="Обычный 8" xfId="332"/>
    <cellStyle name="Обычный 9" xfId="333"/>
    <cellStyle name="Обычный 9 2" xfId="334"/>
    <cellStyle name="Плохой" xfId="335"/>
    <cellStyle name="Плохой 2" xfId="336"/>
    <cellStyle name="Плохой 3" xfId="337"/>
    <cellStyle name="Пояснение" xfId="338"/>
    <cellStyle name="Пояснение 2" xfId="339"/>
    <cellStyle name="Пояснение 3" xfId="340"/>
    <cellStyle name="Примечание" xfId="341"/>
    <cellStyle name="Примечание 2" xfId="342"/>
    <cellStyle name="Примечание 3" xfId="343"/>
    <cellStyle name="Percent" xfId="344"/>
    <cellStyle name="Процентный 2" xfId="345"/>
    <cellStyle name="Процентный 2 10" xfId="346"/>
    <cellStyle name="Процентный 2 11" xfId="347"/>
    <cellStyle name="Процентный 2 12" xfId="348"/>
    <cellStyle name="Процентный 2 13" xfId="349"/>
    <cellStyle name="Процентный 2 14" xfId="350"/>
    <cellStyle name="Процентный 2 15" xfId="351"/>
    <cellStyle name="Процентный 2 16" xfId="352"/>
    <cellStyle name="Процентный 2 2" xfId="353"/>
    <cellStyle name="Процентный 2 3" xfId="354"/>
    <cellStyle name="Процентный 2 4" xfId="355"/>
    <cellStyle name="Процентный 2 5" xfId="356"/>
    <cellStyle name="Процентный 2 6" xfId="357"/>
    <cellStyle name="Процентный 2 7" xfId="358"/>
    <cellStyle name="Процентный 2 8" xfId="359"/>
    <cellStyle name="Процентный 2 9" xfId="360"/>
    <cellStyle name="Процентный 3" xfId="361"/>
    <cellStyle name="Процентный 4" xfId="362"/>
    <cellStyle name="Процентный 4 2" xfId="363"/>
    <cellStyle name="Связанная ячейка" xfId="364"/>
    <cellStyle name="Связанная ячейка 2" xfId="365"/>
    <cellStyle name="Связанная ячейка 3" xfId="366"/>
    <cellStyle name="Стиль 1" xfId="367"/>
    <cellStyle name="Стиль 1 2" xfId="368"/>
    <cellStyle name="Стиль 1 3" xfId="369"/>
    <cellStyle name="Стиль 1 4" xfId="370"/>
    <cellStyle name="Стиль 1 5" xfId="371"/>
    <cellStyle name="Стиль 1 6" xfId="372"/>
    <cellStyle name="Стиль 1 7" xfId="373"/>
    <cellStyle name="Текст предупреждения" xfId="374"/>
    <cellStyle name="Текст предупреждения 2" xfId="375"/>
    <cellStyle name="Текст предупреждения 3" xfId="376"/>
    <cellStyle name="Тысячи [0]_1.62" xfId="377"/>
    <cellStyle name="Тысячи_1.62" xfId="378"/>
    <cellStyle name="Comma" xfId="379"/>
    <cellStyle name="Comma [0]" xfId="380"/>
    <cellStyle name="Финансовый 2" xfId="381"/>
    <cellStyle name="Финансовый 2 10" xfId="382"/>
    <cellStyle name="Финансовый 2 11" xfId="383"/>
    <cellStyle name="Финансовый 2 12" xfId="384"/>
    <cellStyle name="Финансовый 2 13" xfId="385"/>
    <cellStyle name="Финансовый 2 14" xfId="386"/>
    <cellStyle name="Финансовый 2 15" xfId="387"/>
    <cellStyle name="Финансовый 2 16" xfId="388"/>
    <cellStyle name="Финансовый 2 17" xfId="389"/>
    <cellStyle name="Финансовый 2 2" xfId="390"/>
    <cellStyle name="Финансовый 2 3" xfId="391"/>
    <cellStyle name="Финансовый 2 4" xfId="392"/>
    <cellStyle name="Финансовый 2 5" xfId="393"/>
    <cellStyle name="Финансовый 2 6" xfId="394"/>
    <cellStyle name="Финансовый 2 7" xfId="395"/>
    <cellStyle name="Финансовый 2 8" xfId="396"/>
    <cellStyle name="Финансовый 2 9" xfId="397"/>
    <cellStyle name="Финансовый 3" xfId="398"/>
    <cellStyle name="Финансовый 3 2" xfId="399"/>
    <cellStyle name="Финансовый 4" xfId="400"/>
    <cellStyle name="Финансовый 4 2" xfId="401"/>
    <cellStyle name="Финансовый 4 3" xfId="402"/>
    <cellStyle name="Финансовый 5" xfId="403"/>
    <cellStyle name="Финансовый 6" xfId="404"/>
    <cellStyle name="Финансовый 7" xfId="405"/>
    <cellStyle name="Хороший" xfId="406"/>
    <cellStyle name="Хороший 2" xfId="407"/>
    <cellStyle name="Хороший 3" xfId="408"/>
    <cellStyle name="числовой" xfId="409"/>
    <cellStyle name="Ю" xfId="410"/>
    <cellStyle name="Ю-FreeSet_10" xfId="4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externalLink" Target="externalLinks/externalLink30.xml" /><Relationship Id="rId36" Type="http://schemas.openxmlformats.org/officeDocument/2006/relationships/externalLink" Target="externalLinks/externalLink31.xml" /><Relationship Id="rId37" Type="http://schemas.openxmlformats.org/officeDocument/2006/relationships/externalLink" Target="externalLinks/externalLink32.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riadna\Sum_po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Dept\FinPlan-Economy\Planning%20System%20Project\consolidation%20hq%20formatted.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72rc2j\vera\&#1052;&#1086;&#1080;%20&#1076;&#1086;&#1082;&#1091;&#1084;&#1077;&#1085;&#1090;&#1099;\22020\&#1060;&#1110;&#1085;&#1072;&#1085;&#1089;&#1086;&#1074;&#1110;%20&#1087;&#1083;&#1072;&#1085;&#1080;\&#1053;&#1040;&#1050;%20&#1053;&#1072;&#1092;&#1090;&#1086;&#1075;&#1072;&#1079;\2014\&#1030;%20&#1088;&#1077;&#1076;&#1072;&#1082;&#1094;&#1110;&#1103;%20(14.02.2014)\003%20&#1076;&#1086;&#1076;&#1072;&#1090;&#1082;&#108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8">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2463.542</v>
          </cell>
          <cell r="D6">
            <v>5004.675</v>
          </cell>
          <cell r="E6">
            <v>4874.01</v>
          </cell>
          <cell r="F6">
            <v>6713.2</v>
          </cell>
          <cell r="G6">
            <v>5483.6</v>
          </cell>
        </row>
        <row r="7">
          <cell r="A7" t="str">
            <v>О2100000000</v>
          </cell>
          <cell r="B7" t="str">
            <v>обласний бюджет Вiнницької області</v>
          </cell>
          <cell r="C7">
            <v>5585.955</v>
          </cell>
          <cell r="D7">
            <v>5130.448</v>
          </cell>
          <cell r="E7">
            <v>5614.534</v>
          </cell>
          <cell r="F7">
            <v>7821.4</v>
          </cell>
          <cell r="G7">
            <v>4676.6</v>
          </cell>
        </row>
        <row r="8">
          <cell r="A8" t="str">
            <v>О3100000000</v>
          </cell>
          <cell r="B8" t="str">
            <v>обласний бюджет Волинської області</v>
          </cell>
          <cell r="C8">
            <v>3419.413</v>
          </cell>
          <cell r="D8">
            <v>4547.163</v>
          </cell>
          <cell r="E8">
            <v>4267.841</v>
          </cell>
          <cell r="F8">
            <v>5180.2</v>
          </cell>
          <cell r="G8">
            <v>3258.4</v>
          </cell>
        </row>
        <row r="9">
          <cell r="A9" t="str">
            <v>О4100000000</v>
          </cell>
          <cell r="B9" t="str">
            <v>обласний бюджет Днiпропетровської області</v>
          </cell>
          <cell r="C9">
            <v>8288.727</v>
          </cell>
          <cell r="D9">
            <v>20991.352</v>
          </cell>
          <cell r="E9">
            <v>16903.655</v>
          </cell>
          <cell r="F9">
            <v>23535.787</v>
          </cell>
          <cell r="G9">
            <v>12935.2</v>
          </cell>
        </row>
        <row r="10">
          <cell r="A10" t="str">
            <v>О5100000000</v>
          </cell>
          <cell r="B10" t="str">
            <v>обласний бюджет Донецької області</v>
          </cell>
          <cell r="C10">
            <v>11729.522</v>
          </cell>
          <cell r="D10">
            <v>19530.755</v>
          </cell>
          <cell r="E10">
            <v>19355.436</v>
          </cell>
          <cell r="F10">
            <v>26008.7</v>
          </cell>
          <cell r="G10">
            <v>15778.6</v>
          </cell>
        </row>
        <row r="11">
          <cell r="A11" t="str">
            <v>О6100000000</v>
          </cell>
          <cell r="B11" t="str">
            <v>обласний бюджет Житомирської області</v>
          </cell>
          <cell r="C11">
            <v>3202.275</v>
          </cell>
          <cell r="D11">
            <v>6561.001</v>
          </cell>
          <cell r="E11">
            <v>5316.215</v>
          </cell>
          <cell r="F11">
            <v>7407.8</v>
          </cell>
          <cell r="G11">
            <v>4605.7</v>
          </cell>
        </row>
        <row r="12">
          <cell r="A12" t="str">
            <v>О7100000000</v>
          </cell>
          <cell r="B12" t="str">
            <v>обласний бюджет Закарпатської області</v>
          </cell>
          <cell r="C12">
            <v>1513.965</v>
          </cell>
          <cell r="D12">
            <v>1806.577</v>
          </cell>
          <cell r="E12">
            <v>4712.244</v>
          </cell>
          <cell r="F12">
            <v>4277.8</v>
          </cell>
          <cell r="G12">
            <v>1586.9</v>
          </cell>
        </row>
        <row r="13">
          <cell r="A13" t="str">
            <v>О8100000000</v>
          </cell>
          <cell r="B13" t="str">
            <v>обласний бюджет Запорiзької області</v>
          </cell>
          <cell r="C13">
            <v>3867.207</v>
          </cell>
          <cell r="D13">
            <v>7903.709</v>
          </cell>
          <cell r="E13">
            <v>7399.416</v>
          </cell>
          <cell r="F13">
            <v>9874.5</v>
          </cell>
          <cell r="G13">
            <v>7155.4</v>
          </cell>
        </row>
        <row r="14">
          <cell r="A14" t="str">
            <v>О9100000000</v>
          </cell>
          <cell r="B14" t="str">
            <v>обласний бюджет Iвано-Франкiвської області</v>
          </cell>
          <cell r="C14">
            <v>3578.223</v>
          </cell>
          <cell r="D14">
            <v>5867.231</v>
          </cell>
          <cell r="E14">
            <v>6297.893</v>
          </cell>
          <cell r="F14">
            <v>9563.7</v>
          </cell>
          <cell r="G14">
            <v>3616.2</v>
          </cell>
        </row>
        <row r="15">
          <cell r="A15">
            <v>10100000000</v>
          </cell>
          <cell r="B15" t="str">
            <v>обласний бюджет Київської області</v>
          </cell>
          <cell r="C15">
            <v>10302.385</v>
          </cell>
          <cell r="D15">
            <v>16146.353</v>
          </cell>
          <cell r="E15">
            <v>13833.256</v>
          </cell>
          <cell r="F15">
            <v>18290.4</v>
          </cell>
          <cell r="G15">
            <v>7404.9</v>
          </cell>
        </row>
        <row r="16">
          <cell r="A16">
            <v>11100000000</v>
          </cell>
          <cell r="B16" t="str">
            <v>обласний бюджет Кiровоградської області</v>
          </cell>
          <cell r="C16">
            <v>3580.96</v>
          </cell>
          <cell r="D16">
            <v>4993.733</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v>
          </cell>
          <cell r="E18">
            <v>13924.588</v>
          </cell>
          <cell r="F18">
            <v>16320</v>
          </cell>
          <cell r="G18">
            <v>5542.7</v>
          </cell>
        </row>
        <row r="19">
          <cell r="A19">
            <v>14100000000</v>
          </cell>
          <cell r="B19" t="str">
            <v>обласний бюджет Миколаївської області</v>
          </cell>
          <cell r="C19">
            <v>1582.552</v>
          </cell>
          <cell r="D19">
            <v>4228.623</v>
          </cell>
          <cell r="E19">
            <v>4112.819</v>
          </cell>
          <cell r="F19">
            <v>5079.6</v>
          </cell>
          <cell r="G19">
            <v>4261.3</v>
          </cell>
        </row>
        <row r="20">
          <cell r="A20">
            <v>15100000000</v>
          </cell>
          <cell r="B20" t="str">
            <v>обласний бюджет Одеської області</v>
          </cell>
          <cell r="C20">
            <v>3570.101</v>
          </cell>
          <cell r="D20">
            <v>8569.597</v>
          </cell>
          <cell r="E20">
            <v>7127.825</v>
          </cell>
          <cell r="F20">
            <v>11636.5</v>
          </cell>
          <cell r="G20">
            <v>10163.4</v>
          </cell>
        </row>
        <row r="21">
          <cell r="A21">
            <v>16100000000</v>
          </cell>
          <cell r="B21" t="str">
            <v>обласний бюджет Полтавської області</v>
          </cell>
          <cell r="C21">
            <v>5666.114</v>
          </cell>
          <cell r="D21">
            <v>6422.432</v>
          </cell>
          <cell r="E21">
            <v>7489.754</v>
          </cell>
          <cell r="F21">
            <v>15258.1</v>
          </cell>
          <cell r="G21">
            <v>5827</v>
          </cell>
        </row>
        <row r="22">
          <cell r="A22">
            <v>17100000000</v>
          </cell>
          <cell r="B22" t="str">
            <v>обласний бюджет Рiвненської області</v>
          </cell>
          <cell r="C22">
            <v>1969.902</v>
          </cell>
          <cell r="D22">
            <v>3336.444</v>
          </cell>
          <cell r="E22">
            <v>5380.447</v>
          </cell>
          <cell r="F22">
            <v>5543.9</v>
          </cell>
          <cell r="G22">
            <v>2982.7</v>
          </cell>
        </row>
        <row r="23">
          <cell r="A23">
            <v>18100000000</v>
          </cell>
          <cell r="B23" t="str">
            <v>обласний бюджет Сумської області</v>
          </cell>
          <cell r="C23">
            <v>4169.528</v>
          </cell>
          <cell r="D23">
            <v>3622.993</v>
          </cell>
          <cell r="E23">
            <v>7895.424</v>
          </cell>
          <cell r="F23">
            <v>8377.1</v>
          </cell>
          <cell r="G23">
            <v>4032.7</v>
          </cell>
        </row>
        <row r="24">
          <cell r="A24">
            <v>19100000000</v>
          </cell>
          <cell r="B24" t="str">
            <v>обласний бюджет Тернопiльської області</v>
          </cell>
          <cell r="C24">
            <v>3701.916</v>
          </cell>
          <cell r="D24">
            <v>4896.856</v>
          </cell>
          <cell r="E24">
            <v>5147.265</v>
          </cell>
          <cell r="F24">
            <v>6839.9</v>
          </cell>
          <cell r="G24">
            <v>1830.2</v>
          </cell>
        </row>
        <row r="25">
          <cell r="A25">
            <v>20100000000</v>
          </cell>
          <cell r="B25" t="str">
            <v>обласний бюджет Харкiвської області</v>
          </cell>
          <cell r="C25">
            <v>8386.933</v>
          </cell>
          <cell r="D25">
            <v>11698.075</v>
          </cell>
          <cell r="E25">
            <v>14592.047</v>
          </cell>
          <cell r="F25">
            <v>27208.2</v>
          </cell>
          <cell r="G25">
            <v>13691.3</v>
          </cell>
        </row>
        <row r="26">
          <cell r="A26">
            <v>21100000000</v>
          </cell>
          <cell r="B26" t="str">
            <v>обласний бюджет Херсонської області</v>
          </cell>
          <cell r="C26">
            <v>2200.968</v>
          </cell>
          <cell r="D26">
            <v>3252.539</v>
          </cell>
          <cell r="E26">
            <v>3255.58</v>
          </cell>
          <cell r="F26">
            <v>5299.7</v>
          </cell>
          <cell r="G26">
            <v>3272.2</v>
          </cell>
        </row>
        <row r="27">
          <cell r="A27">
            <v>22100000000</v>
          </cell>
          <cell r="B27" t="str">
            <v>обласний бюджет Хмельницької області</v>
          </cell>
          <cell r="C27">
            <v>4049.532</v>
          </cell>
          <cell r="D27">
            <v>6627.4</v>
          </cell>
          <cell r="E27">
            <v>4533.01</v>
          </cell>
          <cell r="F27">
            <v>8290.9</v>
          </cell>
          <cell r="G27">
            <v>5960.3</v>
          </cell>
        </row>
        <row r="28">
          <cell r="A28">
            <v>23100000000</v>
          </cell>
          <cell r="B28" t="str">
            <v>обласний бюджет Черкаської області</v>
          </cell>
          <cell r="C28">
            <v>5316.291</v>
          </cell>
          <cell r="D28">
            <v>6217.337</v>
          </cell>
          <cell r="E28">
            <v>6195.89</v>
          </cell>
          <cell r="F28">
            <v>10165</v>
          </cell>
          <cell r="G28">
            <v>4770.5</v>
          </cell>
        </row>
        <row r="29">
          <cell r="A29">
            <v>24100000000</v>
          </cell>
          <cell r="B29" t="str">
            <v>обласний бюджет Чернiвецької області</v>
          </cell>
          <cell r="C29">
            <v>1761.75</v>
          </cell>
          <cell r="D29">
            <v>2010.783</v>
          </cell>
          <cell r="E29">
            <v>1999.803</v>
          </cell>
          <cell r="F29">
            <v>3410.4</v>
          </cell>
          <cell r="G29">
            <v>2092.5</v>
          </cell>
        </row>
        <row r="30">
          <cell r="A30">
            <v>25100000000</v>
          </cell>
          <cell r="B30" t="str">
            <v>обласний бюджет Чернiгiвецької області</v>
          </cell>
          <cell r="C30">
            <v>4501.034</v>
          </cell>
          <cell r="D30">
            <v>5828.546</v>
          </cell>
          <cell r="E30">
            <v>5312.768</v>
          </cell>
          <cell r="F30">
            <v>8541</v>
          </cell>
          <cell r="G30">
            <v>4831.6</v>
          </cell>
        </row>
        <row r="31">
          <cell r="A31">
            <v>26000000000</v>
          </cell>
          <cell r="B31" t="str">
            <v>м.Київ</v>
          </cell>
          <cell r="C31">
            <v>4478.429</v>
          </cell>
          <cell r="D31">
            <v>7686.248</v>
          </cell>
          <cell r="E31">
            <v>8581.608</v>
          </cell>
          <cell r="F31">
            <v>12592.5</v>
          </cell>
          <cell r="G31">
            <v>10211.1</v>
          </cell>
        </row>
        <row r="32">
          <cell r="A32">
            <v>27000000000</v>
          </cell>
          <cell r="B32" t="str">
            <v>м.Севастополь</v>
          </cell>
          <cell r="C32">
            <v>656.437</v>
          </cell>
          <cell r="D32">
            <v>1870.887</v>
          </cell>
          <cell r="E32">
            <v>1073.652</v>
          </cell>
          <cell r="F32">
            <v>1527.613</v>
          </cell>
          <cell r="G32">
            <v>1254.8</v>
          </cell>
        </row>
        <row r="33">
          <cell r="B33" t="str">
            <v>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s>
    <definedNames>
      <definedName name="ShowFil" refersTo="#REF!"/>
    </defined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2">
          <cell r="F2" t="str">
            <v>Компания "Мама"</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6">
          <cell r="E6" t="str">
            <v>31 декабря 2005 года</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1">
        <row r="2">
          <cell r="G2">
            <v>0</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1">
        <row r="2">
          <cell r="G2">
            <v>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черн.фил"/>
      <sheetName val="Джурчи"/>
      <sheetName val="УГВ"/>
      <sheetName val="ЧорНГ"/>
      <sheetName val="Додаток 1"/>
      <sheetName val="Додаток2"/>
      <sheetName val="Графік"/>
      <sheetName val="ГрОДА"/>
      <sheetName val="Мфілія"/>
      <sheetName val="Харків"/>
      <sheetName val="Донецьк"/>
      <sheetName val="Черкаси"/>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МТР Газ України"/>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L130"/>
  <sheetViews>
    <sheetView view="pageBreakPreview" zoomScale="75" zoomScaleNormal="75" zoomScaleSheetLayoutView="75" zoomScalePageLayoutView="0" workbookViewId="0" topLeftCell="A106">
      <selection activeCell="I115" sqref="I115"/>
    </sheetView>
  </sheetViews>
  <sheetFormatPr defaultColWidth="9.00390625" defaultRowHeight="12.75"/>
  <cols>
    <col min="1" max="1" width="46.125" style="1" customWidth="1"/>
    <col min="2" max="2" width="7.625" style="2" customWidth="1"/>
    <col min="3" max="3" width="9.875" style="2" customWidth="1"/>
    <col min="4" max="4" width="10.25390625" style="2" customWidth="1"/>
    <col min="5" max="5" width="12.25390625" style="1" customWidth="1"/>
    <col min="6" max="6" width="9.75390625" style="1" customWidth="1"/>
    <col min="7" max="7" width="11.625" style="1" customWidth="1"/>
    <col min="8" max="8" width="15.25390625" style="1" customWidth="1"/>
    <col min="9" max="9" width="15.125" style="1" customWidth="1"/>
    <col min="10" max="10" width="45.00390625" style="3" customWidth="1"/>
    <col min="11" max="11" width="9.125" style="1" customWidth="1"/>
    <col min="12" max="12" width="9.75390625" style="1" customWidth="1"/>
    <col min="13" max="16384" width="9.125" style="1" customWidth="1"/>
  </cols>
  <sheetData>
    <row r="1" spans="7:10" ht="18.75">
      <c r="G1" s="1" t="s">
        <v>0</v>
      </c>
      <c r="J1" s="4"/>
    </row>
    <row r="2" spans="6:10" ht="18.75">
      <c r="F2" s="1" t="s">
        <v>1</v>
      </c>
      <c r="J2" s="4"/>
    </row>
    <row r="3" spans="6:10" ht="18.75">
      <c r="F3" s="1" t="s">
        <v>2</v>
      </c>
      <c r="J3" s="4"/>
    </row>
    <row r="4" ht="18.75">
      <c r="J4" s="4"/>
    </row>
    <row r="5" spans="1:10" ht="18.75">
      <c r="A5" s="1" t="s">
        <v>3</v>
      </c>
      <c r="H5" s="139" t="s">
        <v>4</v>
      </c>
      <c r="I5" s="139"/>
      <c r="J5" s="4"/>
    </row>
    <row r="6" spans="1:10" ht="18.75">
      <c r="A6" s="1" t="s">
        <v>5</v>
      </c>
      <c r="H6" s="5" t="s">
        <v>6</v>
      </c>
      <c r="I6" s="5"/>
      <c r="J6" s="4"/>
    </row>
    <row r="7" spans="1:10" ht="18.75">
      <c r="A7" s="1" t="s">
        <v>7</v>
      </c>
      <c r="H7" s="6"/>
      <c r="I7" s="6"/>
      <c r="J7" s="4"/>
    </row>
    <row r="8" spans="1:10" ht="18.75">
      <c r="A8" s="1" t="s">
        <v>8</v>
      </c>
      <c r="H8" s="6"/>
      <c r="I8" s="7" t="s">
        <v>9</v>
      </c>
      <c r="J8" s="4"/>
    </row>
    <row r="9" spans="1:10" ht="18.75">
      <c r="A9" s="1" t="s">
        <v>10</v>
      </c>
      <c r="H9" s="1" t="s">
        <v>11</v>
      </c>
      <c r="J9" s="4"/>
    </row>
    <row r="10" ht="18.75">
      <c r="J10" s="4"/>
    </row>
    <row r="11" ht="18.75">
      <c r="J11" s="4"/>
    </row>
    <row r="12" spans="8:10" ht="18.75">
      <c r="H12" s="8" t="s">
        <v>12</v>
      </c>
      <c r="I12" s="9"/>
      <c r="J12" s="4"/>
    </row>
    <row r="13" spans="8:10" ht="18.75">
      <c r="H13" s="8" t="s">
        <v>13</v>
      </c>
      <c r="I13" s="9"/>
      <c r="J13" s="4"/>
    </row>
    <row r="14" spans="8:10" ht="18.75">
      <c r="H14" s="8" t="s">
        <v>14</v>
      </c>
      <c r="I14" s="9"/>
      <c r="J14" s="4"/>
    </row>
    <row r="15" spans="8:10" ht="18.75">
      <c r="H15" s="8" t="s">
        <v>15</v>
      </c>
      <c r="I15" s="9" t="s">
        <v>16</v>
      </c>
      <c r="J15" s="4"/>
    </row>
    <row r="16" spans="8:10" ht="18.75">
      <c r="H16" s="148" t="s">
        <v>17</v>
      </c>
      <c r="I16" s="148"/>
      <c r="J16" s="4"/>
    </row>
    <row r="17" ht="18.75">
      <c r="J17" s="4"/>
    </row>
    <row r="18" ht="18.75">
      <c r="J18" s="4"/>
    </row>
    <row r="19" spans="2:10" ht="18.75" customHeight="1">
      <c r="B19" s="149"/>
      <c r="C19" s="149"/>
      <c r="D19" s="149"/>
      <c r="E19" s="149"/>
      <c r="H19" s="143" t="s">
        <v>18</v>
      </c>
      <c r="I19" s="143"/>
      <c r="J19" s="12"/>
    </row>
    <row r="20" spans="1:9" ht="54" customHeight="1">
      <c r="A20" s="13" t="s">
        <v>19</v>
      </c>
      <c r="B20" s="145" t="s">
        <v>20</v>
      </c>
      <c r="C20" s="145"/>
      <c r="D20" s="145"/>
      <c r="E20" s="145"/>
      <c r="F20" s="145"/>
      <c r="G20" s="14"/>
      <c r="H20" s="15" t="s">
        <v>21</v>
      </c>
      <c r="I20" s="9">
        <v>40390032</v>
      </c>
    </row>
    <row r="21" spans="1:9" ht="18.75" customHeight="1">
      <c r="A21" s="13" t="s">
        <v>22</v>
      </c>
      <c r="B21" s="145" t="s">
        <v>23</v>
      </c>
      <c r="C21" s="145"/>
      <c r="D21" s="145"/>
      <c r="E21" s="145"/>
      <c r="F21" s="6"/>
      <c r="G21" s="16"/>
      <c r="H21" s="8" t="s">
        <v>24</v>
      </c>
      <c r="I21" s="9">
        <v>150</v>
      </c>
    </row>
    <row r="22" spans="1:9" ht="18.75" customHeight="1">
      <c r="A22" s="13" t="s">
        <v>25</v>
      </c>
      <c r="B22" s="145" t="s">
        <v>26</v>
      </c>
      <c r="C22" s="145"/>
      <c r="D22" s="145"/>
      <c r="E22" s="145"/>
      <c r="F22" s="6"/>
      <c r="G22" s="16"/>
      <c r="H22" s="8" t="s">
        <v>27</v>
      </c>
      <c r="I22" s="17">
        <v>2110400000</v>
      </c>
    </row>
    <row r="23" spans="1:9" ht="18.75" customHeight="1">
      <c r="A23" s="13" t="s">
        <v>28</v>
      </c>
      <c r="B23" s="145" t="s">
        <v>29</v>
      </c>
      <c r="C23" s="145"/>
      <c r="D23" s="145"/>
      <c r="E23" s="145"/>
      <c r="F23" s="18"/>
      <c r="G23" s="14"/>
      <c r="H23" s="8" t="s">
        <v>30</v>
      </c>
      <c r="I23" s="9"/>
    </row>
    <row r="24" spans="1:9" ht="18.75" customHeight="1">
      <c r="A24" s="13" t="s">
        <v>31</v>
      </c>
      <c r="B24" s="145" t="s">
        <v>32</v>
      </c>
      <c r="C24" s="145"/>
      <c r="D24" s="145"/>
      <c r="E24" s="145"/>
      <c r="F24" s="18"/>
      <c r="G24" s="14"/>
      <c r="H24" s="8" t="s">
        <v>33</v>
      </c>
      <c r="I24" s="9"/>
    </row>
    <row r="25" spans="1:9" ht="18.75" customHeight="1">
      <c r="A25" s="13" t="s">
        <v>34</v>
      </c>
      <c r="B25" s="145" t="s">
        <v>35</v>
      </c>
      <c r="C25" s="145"/>
      <c r="D25" s="145"/>
      <c r="E25" s="145"/>
      <c r="F25" s="18"/>
      <c r="G25" s="19"/>
      <c r="H25" s="20" t="s">
        <v>36</v>
      </c>
      <c r="I25" s="9" t="s">
        <v>37</v>
      </c>
    </row>
    <row r="26" spans="1:9" ht="18.75" customHeight="1">
      <c r="A26" s="13" t="s">
        <v>38</v>
      </c>
      <c r="B26" s="145" t="s">
        <v>39</v>
      </c>
      <c r="C26" s="145"/>
      <c r="D26" s="145"/>
      <c r="E26" s="145"/>
      <c r="F26" s="146" t="s">
        <v>40</v>
      </c>
      <c r="G26" s="146"/>
      <c r="H26" s="146"/>
      <c r="I26" s="21"/>
    </row>
    <row r="27" spans="1:9" ht="18.75" customHeight="1">
      <c r="A27" s="13" t="s">
        <v>41</v>
      </c>
      <c r="B27" s="145" t="s">
        <v>42</v>
      </c>
      <c r="C27" s="145"/>
      <c r="D27" s="145"/>
      <c r="E27" s="145"/>
      <c r="F27" s="146" t="s">
        <v>43</v>
      </c>
      <c r="G27" s="146"/>
      <c r="H27" s="146"/>
      <c r="I27" s="22"/>
    </row>
    <row r="28" spans="1:9" ht="37.5" customHeight="1">
      <c r="A28" s="13" t="s">
        <v>44</v>
      </c>
      <c r="B28" s="147">
        <v>192</v>
      </c>
      <c r="C28" s="147"/>
      <c r="D28" s="147"/>
      <c r="E28" s="147"/>
      <c r="F28" s="18"/>
      <c r="G28" s="18"/>
      <c r="H28" s="18"/>
      <c r="I28" s="18"/>
    </row>
    <row r="29" spans="1:9" ht="41.25" customHeight="1">
      <c r="A29" s="13" t="s">
        <v>45</v>
      </c>
      <c r="B29" s="147" t="s">
        <v>46</v>
      </c>
      <c r="C29" s="147"/>
      <c r="D29" s="147"/>
      <c r="E29" s="147"/>
      <c r="F29" s="147"/>
      <c r="G29" s="6"/>
      <c r="H29" s="6"/>
      <c r="I29" s="6"/>
    </row>
    <row r="30" spans="1:9" ht="18.75" customHeight="1">
      <c r="A30" s="13" t="s">
        <v>47</v>
      </c>
      <c r="B30" s="147">
        <v>502238898</v>
      </c>
      <c r="C30" s="147"/>
      <c r="D30" s="147"/>
      <c r="E30" s="147"/>
      <c r="F30" s="18"/>
      <c r="G30" s="18"/>
      <c r="H30" s="18"/>
      <c r="I30" s="18"/>
    </row>
    <row r="31" spans="1:9" ht="18.75" customHeight="1">
      <c r="A31" s="13" t="s">
        <v>48</v>
      </c>
      <c r="B31" s="147" t="s">
        <v>49</v>
      </c>
      <c r="C31" s="147"/>
      <c r="D31" s="147"/>
      <c r="E31" s="147"/>
      <c r="F31" s="6"/>
      <c r="G31" s="6"/>
      <c r="H31" s="6"/>
      <c r="I31" s="6"/>
    </row>
    <row r="33" spans="1:9" ht="18.75">
      <c r="A33" s="141" t="s">
        <v>50</v>
      </c>
      <c r="B33" s="141"/>
      <c r="C33" s="141"/>
      <c r="D33" s="141"/>
      <c r="E33" s="141"/>
      <c r="F33" s="141"/>
      <c r="G33" s="141"/>
      <c r="H33" s="141"/>
      <c r="I33" s="141"/>
    </row>
    <row r="34" spans="1:10" ht="18.75" customHeight="1">
      <c r="A34" s="142"/>
      <c r="B34" s="142"/>
      <c r="C34" s="142"/>
      <c r="D34" s="142"/>
      <c r="E34" s="142"/>
      <c r="F34" s="142"/>
      <c r="G34" s="142"/>
      <c r="H34" s="142"/>
      <c r="I34" s="142"/>
      <c r="J34" s="24"/>
    </row>
    <row r="35" spans="1:9" ht="18.75">
      <c r="A35" s="23"/>
      <c r="B35" s="25"/>
      <c r="C35" s="23"/>
      <c r="D35" s="23"/>
      <c r="E35" s="23"/>
      <c r="F35" s="23"/>
      <c r="G35" s="23"/>
      <c r="H35" s="23"/>
      <c r="I35" s="23" t="s">
        <v>51</v>
      </c>
    </row>
    <row r="36" spans="1:10" ht="36" customHeight="1">
      <c r="A36" s="143" t="s">
        <v>52</v>
      </c>
      <c r="B36" s="144" t="s">
        <v>53</v>
      </c>
      <c r="C36" s="144" t="s">
        <v>54</v>
      </c>
      <c r="D36" s="144" t="s">
        <v>55</v>
      </c>
      <c r="E36" s="144" t="s">
        <v>56</v>
      </c>
      <c r="F36" s="144" t="s">
        <v>57</v>
      </c>
      <c r="G36" s="144"/>
      <c r="H36" s="144"/>
      <c r="I36" s="144"/>
      <c r="J36" s="140" t="s">
        <v>58</v>
      </c>
    </row>
    <row r="37" spans="1:10" ht="61.5" customHeight="1">
      <c r="A37" s="143"/>
      <c r="B37" s="144"/>
      <c r="C37" s="144"/>
      <c r="D37" s="144"/>
      <c r="E37" s="144"/>
      <c r="F37" s="27" t="s">
        <v>59</v>
      </c>
      <c r="G37" s="27" t="s">
        <v>60</v>
      </c>
      <c r="H37" s="27" t="s">
        <v>61</v>
      </c>
      <c r="I37" s="28" t="s">
        <v>62</v>
      </c>
      <c r="J37" s="140"/>
    </row>
    <row r="38" spans="1:10" ht="18" customHeight="1">
      <c r="A38" s="11">
        <v>1</v>
      </c>
      <c r="B38" s="26">
        <v>2</v>
      </c>
      <c r="C38" s="26">
        <v>3</v>
      </c>
      <c r="D38" s="26">
        <v>4</v>
      </c>
      <c r="E38" s="26">
        <v>5</v>
      </c>
      <c r="F38" s="26">
        <v>6</v>
      </c>
      <c r="G38" s="26">
        <v>7</v>
      </c>
      <c r="H38" s="26">
        <v>8</v>
      </c>
      <c r="I38" s="21">
        <v>9</v>
      </c>
      <c r="J38" s="3">
        <v>10</v>
      </c>
    </row>
    <row r="39" spans="1:9" ht="18" customHeight="1">
      <c r="A39" s="135" t="s">
        <v>63</v>
      </c>
      <c r="B39" s="135"/>
      <c r="C39" s="135"/>
      <c r="D39" s="135"/>
      <c r="E39" s="135"/>
      <c r="F39" s="135"/>
      <c r="G39" s="135"/>
      <c r="H39" s="135"/>
      <c r="I39" s="135"/>
    </row>
    <row r="40" spans="1:10" s="30" customFormat="1" ht="19.5" customHeight="1">
      <c r="A40" s="135" t="s">
        <v>64</v>
      </c>
      <c r="B40" s="135"/>
      <c r="C40" s="135"/>
      <c r="D40" s="135"/>
      <c r="E40" s="135"/>
      <c r="F40" s="135"/>
      <c r="G40" s="135"/>
      <c r="H40" s="135"/>
      <c r="I40" s="135"/>
      <c r="J40" s="135"/>
    </row>
    <row r="41" spans="1:10" s="30" customFormat="1" ht="196.5" customHeight="1">
      <c r="A41" s="31" t="s">
        <v>65</v>
      </c>
      <c r="B41" s="11">
        <v>100</v>
      </c>
      <c r="C41" s="32"/>
      <c r="D41" s="32"/>
      <c r="E41" s="33">
        <f aca="true" t="shared" si="0" ref="E41:E52">SUM(F41:I41)</f>
        <v>10500</v>
      </c>
      <c r="F41" s="34"/>
      <c r="G41" s="34"/>
      <c r="H41" s="34"/>
      <c r="I41" s="35">
        <v>10500</v>
      </c>
      <c r="J41" s="36" t="s">
        <v>66</v>
      </c>
    </row>
    <row r="42" spans="1:10" s="30" customFormat="1" ht="75">
      <c r="A42" s="31" t="s">
        <v>67</v>
      </c>
      <c r="B42" s="11">
        <v>110</v>
      </c>
      <c r="C42" s="32"/>
      <c r="D42" s="32"/>
      <c r="E42" s="33">
        <f t="shared" si="0"/>
        <v>117.9</v>
      </c>
      <c r="F42" s="34"/>
      <c r="G42" s="34"/>
      <c r="H42" s="34"/>
      <c r="I42" s="35">
        <v>117.9</v>
      </c>
      <c r="J42" s="37" t="s">
        <v>68</v>
      </c>
    </row>
    <row r="43" spans="1:10" s="30" customFormat="1" ht="37.5">
      <c r="A43" s="31" t="s">
        <v>69</v>
      </c>
      <c r="B43" s="11">
        <v>120</v>
      </c>
      <c r="C43" s="32"/>
      <c r="D43" s="32"/>
      <c r="E43" s="33">
        <f t="shared" si="0"/>
        <v>0</v>
      </c>
      <c r="F43" s="34"/>
      <c r="G43" s="34"/>
      <c r="H43" s="34"/>
      <c r="I43" s="35">
        <v>0</v>
      </c>
      <c r="J43" s="3"/>
    </row>
    <row r="44" spans="1:10" s="30" customFormat="1" ht="19.5" customHeight="1">
      <c r="A44" s="38" t="s">
        <v>70</v>
      </c>
      <c r="B44" s="39">
        <v>121</v>
      </c>
      <c r="C44" s="32"/>
      <c r="D44" s="32"/>
      <c r="E44" s="33">
        <f t="shared" si="0"/>
        <v>0</v>
      </c>
      <c r="F44" s="34"/>
      <c r="G44" s="34"/>
      <c r="H44" s="34"/>
      <c r="I44" s="35">
        <v>0</v>
      </c>
      <c r="J44" s="3"/>
    </row>
    <row r="45" spans="1:10" s="30" customFormat="1" ht="20.25" customHeight="1">
      <c r="A45" s="38" t="s">
        <v>70</v>
      </c>
      <c r="B45" s="39">
        <v>122</v>
      </c>
      <c r="C45" s="32"/>
      <c r="D45" s="32"/>
      <c r="E45" s="33">
        <f t="shared" si="0"/>
        <v>0</v>
      </c>
      <c r="F45" s="34"/>
      <c r="G45" s="34"/>
      <c r="H45" s="34"/>
      <c r="I45" s="35">
        <v>0</v>
      </c>
      <c r="J45" s="3"/>
    </row>
    <row r="46" spans="1:10" s="30" customFormat="1" ht="18.75">
      <c r="A46" s="38" t="s">
        <v>70</v>
      </c>
      <c r="B46" s="39">
        <v>123</v>
      </c>
      <c r="C46" s="32"/>
      <c r="D46" s="32"/>
      <c r="E46" s="33">
        <f t="shared" si="0"/>
        <v>0</v>
      </c>
      <c r="F46" s="34"/>
      <c r="G46" s="34"/>
      <c r="H46" s="34"/>
      <c r="I46" s="35">
        <v>0</v>
      </c>
      <c r="J46" s="3"/>
    </row>
    <row r="47" spans="1:9" ht="18.75" customHeight="1">
      <c r="A47" s="31" t="s">
        <v>71</v>
      </c>
      <c r="B47" s="11">
        <v>130</v>
      </c>
      <c r="C47" s="40">
        <f>SUM(C48:C64)</f>
        <v>0</v>
      </c>
      <c r="D47" s="40">
        <f>SUM(D48:D64)</f>
        <v>0</v>
      </c>
      <c r="E47" s="41">
        <f t="shared" si="0"/>
        <v>6638.4</v>
      </c>
      <c r="F47" s="33">
        <f>SUM(F48:F64)</f>
        <v>0</v>
      </c>
      <c r="G47" s="33">
        <f>SUM(G48:G64)</f>
        <v>0</v>
      </c>
      <c r="H47" s="33">
        <f>H48+H52+H53+SUM(H59:H64)</f>
        <v>0</v>
      </c>
      <c r="I47" s="42">
        <f>I48+I52+I53+SUM(I59:I64)</f>
        <v>6638.4</v>
      </c>
    </row>
    <row r="48" spans="1:10" s="43" customFormat="1" ht="30.75" customHeight="1">
      <c r="A48" s="31" t="s">
        <v>72</v>
      </c>
      <c r="B48" s="26">
        <v>140</v>
      </c>
      <c r="C48" s="40"/>
      <c r="D48" s="40"/>
      <c r="E48" s="41">
        <f t="shared" si="0"/>
        <v>196.2</v>
      </c>
      <c r="F48" s="33"/>
      <c r="G48" s="33"/>
      <c r="H48" s="33">
        <f>SUM(H49:H51)</f>
        <v>0</v>
      </c>
      <c r="I48" s="42">
        <f>SUM(I49:I51)</f>
        <v>196.2</v>
      </c>
      <c r="J48" s="3"/>
    </row>
    <row r="49" spans="1:10" s="43" customFormat="1" ht="51" customHeight="1">
      <c r="A49" s="38" t="s">
        <v>73</v>
      </c>
      <c r="B49" s="44">
        <v>141</v>
      </c>
      <c r="C49" s="32"/>
      <c r="D49" s="32"/>
      <c r="E49" s="33">
        <f t="shared" si="0"/>
        <v>119.9</v>
      </c>
      <c r="F49" s="34"/>
      <c r="G49" s="34"/>
      <c r="H49" s="34"/>
      <c r="I49" s="35">
        <v>119.9</v>
      </c>
      <c r="J49" s="45" t="s">
        <v>74</v>
      </c>
    </row>
    <row r="50" spans="1:10" s="43" customFormat="1" ht="36.75" customHeight="1">
      <c r="A50" s="38" t="s">
        <v>75</v>
      </c>
      <c r="B50" s="44">
        <v>142</v>
      </c>
      <c r="C50" s="32"/>
      <c r="D50" s="32"/>
      <c r="E50" s="33">
        <f t="shared" si="0"/>
        <v>16</v>
      </c>
      <c r="F50" s="34"/>
      <c r="G50" s="34"/>
      <c r="H50" s="34"/>
      <c r="I50" s="35">
        <v>16</v>
      </c>
      <c r="J50" s="45" t="s">
        <v>76</v>
      </c>
    </row>
    <row r="51" spans="1:10" s="43" customFormat="1" ht="55.5" customHeight="1">
      <c r="A51" s="38" t="s">
        <v>77</v>
      </c>
      <c r="B51" s="44">
        <v>143</v>
      </c>
      <c r="C51" s="32"/>
      <c r="D51" s="32"/>
      <c r="E51" s="33">
        <f t="shared" si="0"/>
        <v>60.3</v>
      </c>
      <c r="F51" s="34"/>
      <c r="G51" s="34"/>
      <c r="H51" s="34"/>
      <c r="I51" s="35">
        <v>60.3</v>
      </c>
      <c r="J51" s="46" t="s">
        <v>78</v>
      </c>
    </row>
    <row r="52" spans="1:10" s="43" customFormat="1" ht="29.25" customHeight="1">
      <c r="A52" s="31" t="s">
        <v>79</v>
      </c>
      <c r="B52" s="26">
        <v>150</v>
      </c>
      <c r="C52" s="32"/>
      <c r="D52" s="32"/>
      <c r="E52" s="33">
        <f t="shared" si="0"/>
        <v>10</v>
      </c>
      <c r="F52" s="47"/>
      <c r="G52" s="34"/>
      <c r="H52" s="34"/>
      <c r="I52" s="35">
        <v>10</v>
      </c>
      <c r="J52" s="3" t="s">
        <v>80</v>
      </c>
    </row>
    <row r="53" spans="1:10" s="43" customFormat="1" ht="33.75" customHeight="1">
      <c r="A53" s="31" t="s">
        <v>81</v>
      </c>
      <c r="B53" s="26">
        <v>160</v>
      </c>
      <c r="C53" s="40"/>
      <c r="D53" s="40"/>
      <c r="E53" s="41">
        <f>SUM(E54:E57)</f>
        <v>117.9</v>
      </c>
      <c r="F53" s="33"/>
      <c r="G53" s="33"/>
      <c r="H53" s="33">
        <f>SUM(H54:H58)</f>
        <v>0</v>
      </c>
      <c r="I53" s="42">
        <f>SUM(I54:I57)</f>
        <v>117.9</v>
      </c>
      <c r="J53" s="3"/>
    </row>
    <row r="54" spans="1:10" s="43" customFormat="1" ht="90.75" customHeight="1">
      <c r="A54" s="38" t="s">
        <v>82</v>
      </c>
      <c r="B54" s="44">
        <v>161</v>
      </c>
      <c r="C54" s="32"/>
      <c r="D54" s="32"/>
      <c r="E54" s="33">
        <f aca="true" t="shared" si="1" ref="E54:E81">SUM(F54:I54)</f>
        <v>31.4</v>
      </c>
      <c r="F54" s="34"/>
      <c r="G54" s="34"/>
      <c r="H54" s="34"/>
      <c r="I54" s="34">
        <v>31.4</v>
      </c>
      <c r="J54" s="45" t="s">
        <v>83</v>
      </c>
    </row>
    <row r="55" spans="1:10" s="43" customFormat="1" ht="110.25" customHeight="1">
      <c r="A55" s="38" t="s">
        <v>84</v>
      </c>
      <c r="B55" s="44">
        <v>162</v>
      </c>
      <c r="C55" s="32"/>
      <c r="D55" s="32"/>
      <c r="E55" s="33">
        <f t="shared" si="1"/>
        <v>12</v>
      </c>
      <c r="F55" s="34"/>
      <c r="G55" s="34"/>
      <c r="H55" s="34"/>
      <c r="I55" s="34">
        <v>12</v>
      </c>
      <c r="J55" s="48" t="s">
        <v>85</v>
      </c>
    </row>
    <row r="56" spans="1:10" s="43" customFormat="1" ht="100.5" customHeight="1">
      <c r="A56" s="38" t="s">
        <v>86</v>
      </c>
      <c r="B56" s="44">
        <v>163</v>
      </c>
      <c r="C56" s="32"/>
      <c r="D56" s="32"/>
      <c r="E56" s="33">
        <f t="shared" si="1"/>
        <v>74.5</v>
      </c>
      <c r="F56" s="34"/>
      <c r="G56" s="34"/>
      <c r="H56" s="34"/>
      <c r="I56" s="34">
        <v>74.5</v>
      </c>
      <c r="J56" s="49" t="s">
        <v>87</v>
      </c>
    </row>
    <row r="57" spans="1:10" s="43" customFormat="1" ht="19.5" customHeight="1">
      <c r="A57" s="38" t="s">
        <v>88</v>
      </c>
      <c r="B57" s="44">
        <v>164</v>
      </c>
      <c r="C57" s="32"/>
      <c r="D57" s="32"/>
      <c r="E57" s="33">
        <f t="shared" si="1"/>
        <v>0</v>
      </c>
      <c r="F57" s="34"/>
      <c r="G57" s="34"/>
      <c r="H57" s="34"/>
      <c r="I57" s="35"/>
      <c r="J57" s="3"/>
    </row>
    <row r="58" spans="1:10" s="43" customFormat="1" ht="39.75" customHeight="1">
      <c r="A58" s="38" t="s">
        <v>89</v>
      </c>
      <c r="B58" s="44">
        <v>165</v>
      </c>
      <c r="C58" s="32"/>
      <c r="D58" s="32"/>
      <c r="E58" s="33">
        <f t="shared" si="1"/>
        <v>8.1</v>
      </c>
      <c r="F58" s="34"/>
      <c r="G58" s="34"/>
      <c r="H58" s="34"/>
      <c r="I58" s="35">
        <v>8.1</v>
      </c>
      <c r="J58" s="45" t="s">
        <v>90</v>
      </c>
    </row>
    <row r="59" spans="1:10" s="43" customFormat="1" ht="19.5" customHeight="1">
      <c r="A59" s="31" t="s">
        <v>91</v>
      </c>
      <c r="B59" s="26">
        <v>170</v>
      </c>
      <c r="C59" s="32"/>
      <c r="D59" s="32"/>
      <c r="E59" s="33">
        <f t="shared" si="1"/>
        <v>5158.5</v>
      </c>
      <c r="F59" s="34"/>
      <c r="G59" s="34"/>
      <c r="H59" s="34"/>
      <c r="I59" s="35">
        <v>5158.5</v>
      </c>
      <c r="J59" s="37" t="s">
        <v>92</v>
      </c>
    </row>
    <row r="60" spans="1:10" s="43" customFormat="1" ht="19.5" customHeight="1">
      <c r="A60" s="31" t="s">
        <v>93</v>
      </c>
      <c r="B60" s="26">
        <v>180</v>
      </c>
      <c r="C60" s="32"/>
      <c r="D60" s="32"/>
      <c r="E60" s="33">
        <f t="shared" si="1"/>
        <v>1134.9</v>
      </c>
      <c r="F60" s="34"/>
      <c r="G60" s="34"/>
      <c r="H60" s="34"/>
      <c r="I60" s="35">
        <v>1134.9</v>
      </c>
      <c r="J60" s="3"/>
    </row>
    <row r="61" spans="1:10" s="43" customFormat="1" ht="19.5" customHeight="1">
      <c r="A61" s="50" t="s">
        <v>94</v>
      </c>
      <c r="B61" s="26">
        <v>190</v>
      </c>
      <c r="C61" s="32"/>
      <c r="D61" s="32"/>
      <c r="E61" s="33">
        <f t="shared" si="1"/>
        <v>0</v>
      </c>
      <c r="F61" s="34"/>
      <c r="G61" s="34"/>
      <c r="H61" s="34"/>
      <c r="I61" s="35"/>
      <c r="J61" s="3"/>
    </row>
    <row r="62" spans="1:10" s="43" customFormat="1" ht="55.5" customHeight="1">
      <c r="A62" s="50" t="s">
        <v>95</v>
      </c>
      <c r="B62" s="26">
        <v>200</v>
      </c>
      <c r="C62" s="32"/>
      <c r="D62" s="32"/>
      <c r="E62" s="33">
        <f t="shared" si="1"/>
        <v>10.9</v>
      </c>
      <c r="F62" s="34"/>
      <c r="G62" s="34"/>
      <c r="H62" s="34"/>
      <c r="I62" s="35">
        <v>10.9</v>
      </c>
      <c r="J62" s="51" t="s">
        <v>96</v>
      </c>
    </row>
    <row r="63" spans="1:10" s="43" customFormat="1" ht="19.5" customHeight="1">
      <c r="A63" s="31" t="s">
        <v>97</v>
      </c>
      <c r="B63" s="26">
        <v>210</v>
      </c>
      <c r="C63" s="32"/>
      <c r="D63" s="32"/>
      <c r="E63" s="33">
        <f t="shared" si="1"/>
        <v>0</v>
      </c>
      <c r="F63" s="34"/>
      <c r="G63" s="34"/>
      <c r="H63" s="34"/>
      <c r="I63" s="35"/>
      <c r="J63" s="51"/>
    </row>
    <row r="64" spans="1:10" s="43" customFormat="1" ht="37.5" customHeight="1">
      <c r="A64" s="31" t="s">
        <v>98</v>
      </c>
      <c r="B64" s="26">
        <v>220</v>
      </c>
      <c r="C64" s="32"/>
      <c r="D64" s="32"/>
      <c r="E64" s="33">
        <f t="shared" si="1"/>
        <v>10</v>
      </c>
      <c r="F64" s="34"/>
      <c r="G64" s="34"/>
      <c r="H64" s="34"/>
      <c r="I64" s="35">
        <v>10</v>
      </c>
      <c r="J64" s="49" t="s">
        <v>99</v>
      </c>
    </row>
    <row r="65" spans="1:10" ht="19.5" customHeight="1">
      <c r="A65" s="31" t="s">
        <v>100</v>
      </c>
      <c r="B65" s="11">
        <v>230</v>
      </c>
      <c r="C65" s="40">
        <f>SUM(C66:C77,C78)</f>
        <v>0</v>
      </c>
      <c r="D65" s="40">
        <f>SUM(D66:D77,D78)</f>
        <v>0</v>
      </c>
      <c r="E65" s="41">
        <f t="shared" si="1"/>
        <v>1109.1</v>
      </c>
      <c r="F65" s="33">
        <f>SUM(F66:F77,F78)</f>
        <v>0</v>
      </c>
      <c r="G65" s="33">
        <f>SUM(G66:G77,G78)</f>
        <v>0</v>
      </c>
      <c r="H65" s="33">
        <f>SUM(H66:H77,H78)</f>
        <v>0</v>
      </c>
      <c r="I65" s="42">
        <f>SUM(I66:I77,I78)</f>
        <v>1109.1</v>
      </c>
      <c r="J65" s="51"/>
    </row>
    <row r="66" spans="1:10" ht="32.25" customHeight="1">
      <c r="A66" s="38" t="s">
        <v>101</v>
      </c>
      <c r="B66" s="39">
        <v>231</v>
      </c>
      <c r="C66" s="32"/>
      <c r="D66" s="32"/>
      <c r="E66" s="33">
        <f t="shared" si="1"/>
        <v>5</v>
      </c>
      <c r="F66" s="34"/>
      <c r="G66" s="34"/>
      <c r="H66" s="34"/>
      <c r="I66" s="35">
        <v>5</v>
      </c>
      <c r="J66" s="49" t="s">
        <v>102</v>
      </c>
    </row>
    <row r="67" spans="1:10" ht="40.5" customHeight="1">
      <c r="A67" s="38" t="s">
        <v>103</v>
      </c>
      <c r="B67" s="39">
        <v>232</v>
      </c>
      <c r="C67" s="32"/>
      <c r="D67" s="32"/>
      <c r="E67" s="33">
        <f t="shared" si="1"/>
        <v>2</v>
      </c>
      <c r="F67" s="34"/>
      <c r="G67" s="34"/>
      <c r="H67" s="34"/>
      <c r="I67" s="35">
        <v>2</v>
      </c>
      <c r="J67" s="49" t="s">
        <v>104</v>
      </c>
    </row>
    <row r="68" spans="1:10" ht="45.75" customHeight="1">
      <c r="A68" s="38" t="s">
        <v>105</v>
      </c>
      <c r="B68" s="39">
        <v>233</v>
      </c>
      <c r="C68" s="32"/>
      <c r="D68" s="32"/>
      <c r="E68" s="33">
        <f t="shared" si="1"/>
        <v>19</v>
      </c>
      <c r="F68" s="34"/>
      <c r="G68" s="34"/>
      <c r="H68" s="34"/>
      <c r="I68" s="35">
        <v>19</v>
      </c>
      <c r="J68" s="49" t="s">
        <v>106</v>
      </c>
    </row>
    <row r="69" spans="1:12" s="43" customFormat="1" ht="19.5" customHeight="1">
      <c r="A69" s="38" t="s">
        <v>107</v>
      </c>
      <c r="B69" s="39">
        <v>234</v>
      </c>
      <c r="C69" s="32"/>
      <c r="D69" s="32"/>
      <c r="E69" s="33">
        <f t="shared" si="1"/>
        <v>20</v>
      </c>
      <c r="F69" s="34"/>
      <c r="G69" s="34"/>
      <c r="H69" s="34"/>
      <c r="I69" s="35">
        <v>20</v>
      </c>
      <c r="J69" s="3"/>
      <c r="L69" s="52"/>
    </row>
    <row r="70" spans="1:10" s="43" customFormat="1" ht="19.5" customHeight="1">
      <c r="A70" s="38" t="s">
        <v>108</v>
      </c>
      <c r="B70" s="39">
        <v>235</v>
      </c>
      <c r="C70" s="32"/>
      <c r="D70" s="32"/>
      <c r="E70" s="33">
        <f t="shared" si="1"/>
        <v>15</v>
      </c>
      <c r="F70" s="34"/>
      <c r="G70" s="34"/>
      <c r="H70" s="34"/>
      <c r="I70" s="35">
        <v>15</v>
      </c>
      <c r="J70" s="3"/>
    </row>
    <row r="71" spans="1:10" s="43" customFormat="1" ht="19.5" customHeight="1">
      <c r="A71" s="38" t="s">
        <v>109</v>
      </c>
      <c r="B71" s="39">
        <v>236</v>
      </c>
      <c r="C71" s="32"/>
      <c r="D71" s="32"/>
      <c r="E71" s="33">
        <f t="shared" si="1"/>
        <v>841.5</v>
      </c>
      <c r="F71" s="34"/>
      <c r="G71" s="34"/>
      <c r="H71" s="34"/>
      <c r="I71" s="35">
        <v>841.5</v>
      </c>
      <c r="J71" s="3"/>
    </row>
    <row r="72" spans="1:10" s="43" customFormat="1" ht="19.5" customHeight="1">
      <c r="A72" s="38" t="s">
        <v>110</v>
      </c>
      <c r="B72" s="39">
        <v>237</v>
      </c>
      <c r="C72" s="32"/>
      <c r="D72" s="32"/>
      <c r="E72" s="33">
        <f t="shared" si="1"/>
        <v>185.1</v>
      </c>
      <c r="F72" s="34"/>
      <c r="G72" s="34"/>
      <c r="H72" s="34"/>
      <c r="I72" s="35">
        <v>185.1</v>
      </c>
      <c r="J72" s="3"/>
    </row>
    <row r="73" spans="1:10" s="43" customFormat="1" ht="32.25" customHeight="1">
      <c r="A73" s="38" t="s">
        <v>111</v>
      </c>
      <c r="B73" s="39">
        <v>238</v>
      </c>
      <c r="C73" s="32"/>
      <c r="D73" s="32"/>
      <c r="E73" s="33">
        <f t="shared" si="1"/>
        <v>8</v>
      </c>
      <c r="F73" s="34"/>
      <c r="G73" s="34"/>
      <c r="H73" s="34"/>
      <c r="I73" s="35">
        <v>8</v>
      </c>
      <c r="J73" s="49" t="s">
        <v>112</v>
      </c>
    </row>
    <row r="74" spans="1:10" s="43" customFormat="1" ht="19.5" customHeight="1">
      <c r="A74" s="38" t="s">
        <v>113</v>
      </c>
      <c r="B74" s="39">
        <v>239</v>
      </c>
      <c r="C74" s="32"/>
      <c r="D74" s="32"/>
      <c r="E74" s="33">
        <f t="shared" si="1"/>
        <v>0</v>
      </c>
      <c r="F74" s="34"/>
      <c r="G74" s="34"/>
      <c r="H74" s="34"/>
      <c r="I74" s="35"/>
      <c r="J74" s="3"/>
    </row>
    <row r="75" spans="1:10" s="43" customFormat="1" ht="18.75" customHeight="1">
      <c r="A75" s="31" t="s">
        <v>114</v>
      </c>
      <c r="B75" s="11">
        <v>250</v>
      </c>
      <c r="C75" s="32"/>
      <c r="D75" s="32"/>
      <c r="E75" s="33">
        <f t="shared" si="1"/>
        <v>0</v>
      </c>
      <c r="F75" s="34"/>
      <c r="G75" s="34"/>
      <c r="H75" s="34"/>
      <c r="I75" s="35"/>
      <c r="J75" s="3"/>
    </row>
    <row r="76" spans="1:10" s="43" customFormat="1" ht="19.5" customHeight="1">
      <c r="A76" s="31" t="s">
        <v>115</v>
      </c>
      <c r="B76" s="11">
        <v>260</v>
      </c>
      <c r="C76" s="32"/>
      <c r="D76" s="32"/>
      <c r="E76" s="33">
        <f t="shared" si="1"/>
        <v>0</v>
      </c>
      <c r="F76" s="34"/>
      <c r="G76" s="34"/>
      <c r="H76" s="34"/>
      <c r="I76" s="35"/>
      <c r="J76" s="3"/>
    </row>
    <row r="77" spans="1:10" s="43" customFormat="1" ht="44.25" customHeight="1">
      <c r="A77" s="31" t="s">
        <v>116</v>
      </c>
      <c r="B77" s="11">
        <v>270</v>
      </c>
      <c r="C77" s="32"/>
      <c r="D77" s="32"/>
      <c r="E77" s="40">
        <f t="shared" si="1"/>
        <v>0</v>
      </c>
      <c r="F77" s="32"/>
      <c r="G77" s="32"/>
      <c r="H77" s="32"/>
      <c r="I77" s="53"/>
      <c r="J77" s="3"/>
    </row>
    <row r="78" spans="1:10" s="43" customFormat="1" ht="46.5" customHeight="1">
      <c r="A78" s="31" t="s">
        <v>117</v>
      </c>
      <c r="B78" s="11">
        <v>280</v>
      </c>
      <c r="C78" s="32"/>
      <c r="D78" s="32"/>
      <c r="E78" s="33">
        <f t="shared" si="1"/>
        <v>13.5</v>
      </c>
      <c r="F78" s="34"/>
      <c r="G78" s="34"/>
      <c r="H78" s="34"/>
      <c r="I78" s="35">
        <v>13.5</v>
      </c>
      <c r="J78" s="49" t="s">
        <v>118</v>
      </c>
    </row>
    <row r="79" spans="1:10" s="43" customFormat="1" ht="36.75" customHeight="1">
      <c r="A79" s="31" t="s">
        <v>119</v>
      </c>
      <c r="B79" s="11">
        <v>290</v>
      </c>
      <c r="C79" s="40"/>
      <c r="D79" s="40"/>
      <c r="E79" s="33">
        <f t="shared" si="1"/>
        <v>0</v>
      </c>
      <c r="F79" s="33"/>
      <c r="G79" s="33"/>
      <c r="H79" s="33">
        <f>SUM(H80:H81)</f>
        <v>0</v>
      </c>
      <c r="I79" s="42">
        <f>SUM(I80:I81)</f>
        <v>0</v>
      </c>
      <c r="J79" s="3"/>
    </row>
    <row r="80" spans="1:10" s="43" customFormat="1" ht="19.5" customHeight="1">
      <c r="A80" s="38" t="s">
        <v>120</v>
      </c>
      <c r="B80" s="39">
        <v>291</v>
      </c>
      <c r="C80" s="32"/>
      <c r="D80" s="32"/>
      <c r="E80" s="33">
        <f t="shared" si="1"/>
        <v>0</v>
      </c>
      <c r="F80" s="34"/>
      <c r="G80" s="34"/>
      <c r="H80" s="34"/>
      <c r="I80" s="35"/>
      <c r="J80" s="3"/>
    </row>
    <row r="81" spans="1:10" s="43" customFormat="1" ht="38.25" customHeight="1">
      <c r="A81" s="38" t="s">
        <v>121</v>
      </c>
      <c r="B81" s="39">
        <v>292</v>
      </c>
      <c r="C81" s="32"/>
      <c r="D81" s="32"/>
      <c r="E81" s="33">
        <f t="shared" si="1"/>
        <v>0</v>
      </c>
      <c r="F81" s="32"/>
      <c r="G81" s="32"/>
      <c r="H81" s="34"/>
      <c r="I81" s="35"/>
      <c r="J81" s="3"/>
    </row>
    <row r="82" spans="1:10" s="43" customFormat="1" ht="35.25" customHeight="1">
      <c r="A82" s="31" t="s">
        <v>122</v>
      </c>
      <c r="B82" s="11">
        <v>300</v>
      </c>
      <c r="C82" s="32"/>
      <c r="D82" s="32"/>
      <c r="E82" s="33"/>
      <c r="F82" s="32"/>
      <c r="G82" s="32"/>
      <c r="H82" s="32"/>
      <c r="I82" s="53"/>
      <c r="J82" s="3"/>
    </row>
    <row r="83" spans="1:10" s="43" customFormat="1" ht="19.5" customHeight="1">
      <c r="A83" s="135" t="s">
        <v>123</v>
      </c>
      <c r="B83" s="135"/>
      <c r="C83" s="135"/>
      <c r="D83" s="135"/>
      <c r="E83" s="135"/>
      <c r="F83" s="135"/>
      <c r="G83" s="135"/>
      <c r="H83" s="135"/>
      <c r="I83" s="135"/>
      <c r="J83" s="3"/>
    </row>
    <row r="84" spans="1:10" s="43" customFormat="1" ht="19.5" customHeight="1">
      <c r="A84" s="31" t="s">
        <v>124</v>
      </c>
      <c r="B84" s="11">
        <v>400</v>
      </c>
      <c r="C84" s="32"/>
      <c r="D84" s="32"/>
      <c r="E84" s="33">
        <f aca="true" t="shared" si="2" ref="E84:E89">SUM(F84:I84)</f>
        <v>335</v>
      </c>
      <c r="F84" s="32"/>
      <c r="G84" s="32"/>
      <c r="H84" s="34">
        <f>H48+H53+H61+H52+H62</f>
        <v>0</v>
      </c>
      <c r="I84" s="35">
        <f>I48+I53+I61+I52+I62</f>
        <v>335</v>
      </c>
      <c r="J84" s="3"/>
    </row>
    <row r="85" spans="1:10" s="43" customFormat="1" ht="19.5" customHeight="1">
      <c r="A85" s="31" t="s">
        <v>91</v>
      </c>
      <c r="B85" s="11">
        <v>410</v>
      </c>
      <c r="C85" s="32"/>
      <c r="D85" s="32"/>
      <c r="E85" s="33">
        <f t="shared" si="2"/>
        <v>6000</v>
      </c>
      <c r="F85" s="32"/>
      <c r="G85" s="32"/>
      <c r="H85" s="34">
        <f>H59+H71</f>
        <v>0</v>
      </c>
      <c r="I85" s="35">
        <f>I59+I71</f>
        <v>6000</v>
      </c>
      <c r="J85" s="3"/>
    </row>
    <row r="86" spans="1:10" s="43" customFormat="1" ht="19.5" customHeight="1">
      <c r="A86" s="31" t="s">
        <v>93</v>
      </c>
      <c r="B86" s="11">
        <v>420</v>
      </c>
      <c r="C86" s="32"/>
      <c r="D86" s="32"/>
      <c r="E86" s="33">
        <f t="shared" si="2"/>
        <v>1320</v>
      </c>
      <c r="F86" s="32"/>
      <c r="G86" s="32"/>
      <c r="H86" s="34">
        <f>H60+H72</f>
        <v>0</v>
      </c>
      <c r="I86" s="35">
        <f>I60+I72</f>
        <v>1320</v>
      </c>
      <c r="J86" s="3"/>
    </row>
    <row r="87" spans="1:10" s="43" customFormat="1" ht="19.5" customHeight="1">
      <c r="A87" s="31" t="s">
        <v>97</v>
      </c>
      <c r="B87" s="11">
        <v>430</v>
      </c>
      <c r="C87" s="32"/>
      <c r="D87" s="32"/>
      <c r="E87" s="33">
        <f t="shared" si="2"/>
        <v>0</v>
      </c>
      <c r="F87" s="32"/>
      <c r="G87" s="32"/>
      <c r="H87" s="34">
        <f>H63+H75</f>
        <v>0</v>
      </c>
      <c r="I87" s="35">
        <f>I63+I75</f>
        <v>0</v>
      </c>
      <c r="J87" s="3"/>
    </row>
    <row r="88" spans="1:10" s="43" customFormat="1" ht="19.5" customHeight="1">
      <c r="A88" s="31" t="s">
        <v>125</v>
      </c>
      <c r="B88" s="11">
        <v>440</v>
      </c>
      <c r="C88" s="32"/>
      <c r="D88" s="32"/>
      <c r="E88" s="33">
        <f t="shared" si="2"/>
        <v>92.5</v>
      </c>
      <c r="F88" s="32"/>
      <c r="G88" s="32"/>
      <c r="H88" s="34">
        <f>H67+H68+H69+H70+H73+H74+H76+H77+H78+H64+H66</f>
        <v>0</v>
      </c>
      <c r="I88" s="35">
        <f>I67+I68+I69+I70+I73+I74+I76+I77+I78+I64+I66</f>
        <v>92.5</v>
      </c>
      <c r="J88" s="3"/>
    </row>
    <row r="89" spans="1:10" s="43" customFormat="1" ht="19.5" customHeight="1">
      <c r="A89" s="31" t="s">
        <v>126</v>
      </c>
      <c r="B89" s="11">
        <v>450</v>
      </c>
      <c r="C89" s="32"/>
      <c r="D89" s="32"/>
      <c r="E89" s="41">
        <f t="shared" si="2"/>
        <v>7747.5</v>
      </c>
      <c r="F89" s="32"/>
      <c r="G89" s="32"/>
      <c r="H89" s="34">
        <f>SUM(H84:H88)</f>
        <v>0</v>
      </c>
      <c r="I89" s="35">
        <f>SUM(I84:I88)</f>
        <v>7747.5</v>
      </c>
      <c r="J89" s="3"/>
    </row>
    <row r="90" spans="1:10" s="43" customFormat="1" ht="19.5" customHeight="1">
      <c r="A90" s="135" t="s">
        <v>127</v>
      </c>
      <c r="B90" s="135"/>
      <c r="C90" s="135"/>
      <c r="D90" s="135"/>
      <c r="E90" s="135"/>
      <c r="F90" s="135"/>
      <c r="G90" s="135"/>
      <c r="H90" s="135"/>
      <c r="I90" s="135"/>
      <c r="J90" s="3"/>
    </row>
    <row r="91" spans="1:10" s="43" customFormat="1" ht="28.5" customHeight="1">
      <c r="A91" s="31" t="s">
        <v>128</v>
      </c>
      <c r="B91" s="11">
        <v>500</v>
      </c>
      <c r="C91" s="40"/>
      <c r="D91" s="40"/>
      <c r="E91" s="41">
        <f aca="true" t="shared" si="3" ref="E91:E99">SUM(F91:I91)</f>
        <v>0</v>
      </c>
      <c r="F91" s="40"/>
      <c r="G91" s="40"/>
      <c r="H91" s="33">
        <f>SUM(H92)</f>
        <v>0</v>
      </c>
      <c r="I91" s="42">
        <f>SUM(I92)</f>
        <v>0</v>
      </c>
      <c r="J91" s="3"/>
    </row>
    <row r="92" spans="1:10" s="43" customFormat="1" ht="32.25" customHeight="1">
      <c r="A92" s="31" t="s">
        <v>129</v>
      </c>
      <c r="B92" s="39">
        <v>501</v>
      </c>
      <c r="C92" s="32"/>
      <c r="D92" s="32"/>
      <c r="E92" s="33">
        <f t="shared" si="3"/>
        <v>0</v>
      </c>
      <c r="F92" s="32"/>
      <c r="G92" s="32"/>
      <c r="H92" s="34"/>
      <c r="I92" s="35"/>
      <c r="J92" s="3"/>
    </row>
    <row r="93" spans="1:10" s="43" customFormat="1" ht="36.75" customHeight="1">
      <c r="A93" s="29" t="s">
        <v>130</v>
      </c>
      <c r="B93" s="54">
        <v>510</v>
      </c>
      <c r="C93" s="55">
        <f>SUM(C94:C99)</f>
        <v>0</v>
      </c>
      <c r="D93" s="55">
        <f>SUM(D94:D99)</f>
        <v>0</v>
      </c>
      <c r="E93" s="41">
        <f t="shared" si="3"/>
        <v>2862.3</v>
      </c>
      <c r="F93" s="41">
        <f>SUM(F94:F99)</f>
        <v>0</v>
      </c>
      <c r="G93" s="41">
        <f>SUM(G94:G99)</f>
        <v>0</v>
      </c>
      <c r="H93" s="41">
        <f>SUM(H94:H99)</f>
        <v>0</v>
      </c>
      <c r="I93" s="41">
        <f>SUM(I94:I99)</f>
        <v>2862.3</v>
      </c>
      <c r="J93" s="3"/>
    </row>
    <row r="94" spans="1:10" s="43" customFormat="1" ht="19.5" customHeight="1">
      <c r="A94" s="31" t="s">
        <v>131</v>
      </c>
      <c r="B94" s="56">
        <v>511</v>
      </c>
      <c r="C94" s="32"/>
      <c r="D94" s="32"/>
      <c r="E94" s="34">
        <f t="shared" si="3"/>
        <v>0</v>
      </c>
      <c r="F94" s="34"/>
      <c r="G94" s="34"/>
      <c r="H94" s="34"/>
      <c r="I94" s="35"/>
      <c r="J94" s="3"/>
    </row>
    <row r="95" spans="1:10" s="43" customFormat="1" ht="104.25" customHeight="1">
      <c r="A95" s="31" t="s">
        <v>132</v>
      </c>
      <c r="B95" s="56">
        <v>512</v>
      </c>
      <c r="C95" s="32"/>
      <c r="D95" s="32"/>
      <c r="E95" s="34">
        <f t="shared" si="3"/>
        <v>1508.9</v>
      </c>
      <c r="F95" s="34"/>
      <c r="G95" s="34"/>
      <c r="H95" s="34"/>
      <c r="I95" s="35">
        <v>1508.9</v>
      </c>
      <c r="J95" s="49" t="s">
        <v>133</v>
      </c>
    </row>
    <row r="96" spans="1:10" s="43" customFormat="1" ht="32.25" customHeight="1">
      <c r="A96" s="31" t="s">
        <v>134</v>
      </c>
      <c r="B96" s="56">
        <v>513</v>
      </c>
      <c r="C96" s="32"/>
      <c r="D96" s="32"/>
      <c r="E96" s="34">
        <f t="shared" si="3"/>
        <v>646.1</v>
      </c>
      <c r="F96" s="34"/>
      <c r="G96" s="34"/>
      <c r="H96" s="34"/>
      <c r="I96" s="35">
        <v>646.1</v>
      </c>
      <c r="J96" s="49" t="s">
        <v>135</v>
      </c>
    </row>
    <row r="97" spans="1:10" s="43" customFormat="1" ht="32.25" customHeight="1">
      <c r="A97" s="31" t="s">
        <v>136</v>
      </c>
      <c r="B97" s="56">
        <v>514</v>
      </c>
      <c r="C97" s="32"/>
      <c r="D97" s="32"/>
      <c r="E97" s="34">
        <f t="shared" si="3"/>
        <v>30</v>
      </c>
      <c r="F97" s="34"/>
      <c r="G97" s="34"/>
      <c r="H97" s="34"/>
      <c r="I97" s="35">
        <v>30</v>
      </c>
      <c r="J97" s="49" t="s">
        <v>137</v>
      </c>
    </row>
    <row r="98" spans="1:10" s="43" customFormat="1" ht="124.5" customHeight="1">
      <c r="A98" s="31" t="s">
        <v>138</v>
      </c>
      <c r="B98" s="56">
        <v>515</v>
      </c>
      <c r="C98" s="32"/>
      <c r="D98" s="32"/>
      <c r="E98" s="34">
        <f t="shared" si="3"/>
        <v>677.3</v>
      </c>
      <c r="F98" s="34"/>
      <c r="G98" s="34"/>
      <c r="H98" s="34"/>
      <c r="I98" s="35">
        <v>677.3</v>
      </c>
      <c r="J98" s="49" t="s">
        <v>139</v>
      </c>
    </row>
    <row r="99" spans="1:10" s="43" customFormat="1" ht="49.5" customHeight="1">
      <c r="A99" s="31" t="s">
        <v>140</v>
      </c>
      <c r="B99" s="57">
        <v>516</v>
      </c>
      <c r="C99" s="32"/>
      <c r="D99" s="32"/>
      <c r="E99" s="34">
        <f t="shared" si="3"/>
        <v>0</v>
      </c>
      <c r="F99" s="34"/>
      <c r="G99" s="34"/>
      <c r="H99" s="34"/>
      <c r="I99" s="35"/>
      <c r="J99" s="58"/>
    </row>
    <row r="100" spans="1:10" s="43" customFormat="1" ht="19.5" customHeight="1">
      <c r="A100" s="135" t="s">
        <v>141</v>
      </c>
      <c r="B100" s="135"/>
      <c r="C100" s="135"/>
      <c r="D100" s="135"/>
      <c r="E100" s="135"/>
      <c r="F100" s="135"/>
      <c r="G100" s="135"/>
      <c r="H100" s="135"/>
      <c r="I100" s="135"/>
      <c r="J100" s="3"/>
    </row>
    <row r="101" spans="1:10" s="43" customFormat="1" ht="32.25" customHeight="1">
      <c r="A101" s="31" t="s">
        <v>142</v>
      </c>
      <c r="B101" s="59">
        <v>600</v>
      </c>
      <c r="C101" s="40">
        <f>SUM(C102:C105)</f>
        <v>0</v>
      </c>
      <c r="D101" s="40">
        <f>SUM(D102:D105)</f>
        <v>0</v>
      </c>
      <c r="E101" s="33">
        <f aca="true" t="shared" si="4" ref="E101:E113">SUM(F101:I101)</f>
        <v>0</v>
      </c>
      <c r="F101" s="33">
        <f>SUM(F102:F105)</f>
        <v>0</v>
      </c>
      <c r="G101" s="33">
        <f>SUM(G102:G105)</f>
        <v>0</v>
      </c>
      <c r="H101" s="33">
        <f>SUM(H102:H105)</f>
        <v>0</v>
      </c>
      <c r="I101" s="42">
        <f>SUM(I102:I105)</f>
        <v>0</v>
      </c>
      <c r="J101" s="3"/>
    </row>
    <row r="102" spans="1:10" s="43" customFormat="1" ht="19.5" customHeight="1">
      <c r="A102" s="38" t="s">
        <v>143</v>
      </c>
      <c r="B102" s="57">
        <v>601</v>
      </c>
      <c r="C102" s="32"/>
      <c r="D102" s="32"/>
      <c r="E102" s="34">
        <f t="shared" si="4"/>
        <v>0</v>
      </c>
      <c r="F102" s="34"/>
      <c r="G102" s="34"/>
      <c r="H102" s="34"/>
      <c r="I102" s="35"/>
      <c r="J102" s="3"/>
    </row>
    <row r="103" spans="1:10" s="43" customFormat="1" ht="19.5" customHeight="1">
      <c r="A103" s="38" t="s">
        <v>144</v>
      </c>
      <c r="B103" s="57">
        <v>602</v>
      </c>
      <c r="C103" s="32"/>
      <c r="D103" s="32"/>
      <c r="E103" s="34">
        <f t="shared" si="4"/>
        <v>0</v>
      </c>
      <c r="F103" s="34"/>
      <c r="G103" s="34"/>
      <c r="H103" s="34"/>
      <c r="I103" s="35"/>
      <c r="J103" s="3"/>
    </row>
    <row r="104" spans="1:10" s="43" customFormat="1" ht="19.5" customHeight="1">
      <c r="A104" s="38" t="s">
        <v>145</v>
      </c>
      <c r="B104" s="57">
        <v>603</v>
      </c>
      <c r="C104" s="32"/>
      <c r="D104" s="32"/>
      <c r="E104" s="34">
        <f t="shared" si="4"/>
        <v>0</v>
      </c>
      <c r="F104" s="34"/>
      <c r="G104" s="34"/>
      <c r="H104" s="34"/>
      <c r="I104" s="35"/>
      <c r="J104" s="3"/>
    </row>
    <row r="105" spans="1:10" s="43" customFormat="1" ht="19.5" customHeight="1">
      <c r="A105" s="31" t="s">
        <v>146</v>
      </c>
      <c r="B105" s="59">
        <v>610</v>
      </c>
      <c r="C105" s="32"/>
      <c r="D105" s="32"/>
      <c r="E105" s="34">
        <f t="shared" si="4"/>
        <v>0</v>
      </c>
      <c r="F105" s="34"/>
      <c r="G105" s="34"/>
      <c r="H105" s="34"/>
      <c r="I105" s="35"/>
      <c r="J105" s="3"/>
    </row>
    <row r="106" spans="1:10" s="43" customFormat="1" ht="36" customHeight="1">
      <c r="A106" s="31" t="s">
        <v>147</v>
      </c>
      <c r="B106" s="59">
        <v>620</v>
      </c>
      <c r="C106" s="40">
        <f>SUM(C107:C110)</f>
        <v>0</v>
      </c>
      <c r="D106" s="40">
        <f>SUM(D107:D110)</f>
        <v>0</v>
      </c>
      <c r="E106" s="33">
        <f t="shared" si="4"/>
        <v>0</v>
      </c>
      <c r="F106" s="33">
        <f>SUM(F107:F110)</f>
        <v>0</v>
      </c>
      <c r="G106" s="33">
        <f>SUM(G107:G110)</f>
        <v>0</v>
      </c>
      <c r="H106" s="33">
        <f>SUM(H107:H110)</f>
        <v>0</v>
      </c>
      <c r="I106" s="42">
        <f>SUM(I107:I110)</f>
        <v>0</v>
      </c>
      <c r="J106" s="3"/>
    </row>
    <row r="107" spans="1:10" s="43" customFormat="1" ht="19.5" customHeight="1">
      <c r="A107" s="38" t="s">
        <v>143</v>
      </c>
      <c r="B107" s="57">
        <v>621</v>
      </c>
      <c r="C107" s="32"/>
      <c r="D107" s="32"/>
      <c r="E107" s="34">
        <f t="shared" si="4"/>
        <v>0</v>
      </c>
      <c r="F107" s="34"/>
      <c r="G107" s="34"/>
      <c r="H107" s="34"/>
      <c r="I107" s="35"/>
      <c r="J107" s="3"/>
    </row>
    <row r="108" spans="1:10" s="43" customFormat="1" ht="19.5" customHeight="1">
      <c r="A108" s="38" t="s">
        <v>144</v>
      </c>
      <c r="B108" s="57">
        <v>622</v>
      </c>
      <c r="C108" s="32"/>
      <c r="D108" s="32"/>
      <c r="E108" s="34">
        <f t="shared" si="4"/>
        <v>0</v>
      </c>
      <c r="F108" s="34"/>
      <c r="G108" s="34"/>
      <c r="H108" s="34"/>
      <c r="I108" s="35"/>
      <c r="J108" s="3"/>
    </row>
    <row r="109" spans="1:10" s="43" customFormat="1" ht="19.5" customHeight="1">
      <c r="A109" s="38" t="s">
        <v>145</v>
      </c>
      <c r="B109" s="57">
        <v>623</v>
      </c>
      <c r="C109" s="32"/>
      <c r="D109" s="32"/>
      <c r="E109" s="34">
        <f t="shared" si="4"/>
        <v>0</v>
      </c>
      <c r="F109" s="34"/>
      <c r="G109" s="34"/>
      <c r="H109" s="34"/>
      <c r="I109" s="35"/>
      <c r="J109" s="3"/>
    </row>
    <row r="110" spans="1:10" s="43" customFormat="1" ht="19.5" customHeight="1">
      <c r="A110" s="31" t="s">
        <v>98</v>
      </c>
      <c r="B110" s="59">
        <v>630</v>
      </c>
      <c r="C110" s="32"/>
      <c r="D110" s="32"/>
      <c r="E110" s="34">
        <f t="shared" si="4"/>
        <v>0</v>
      </c>
      <c r="F110" s="34"/>
      <c r="G110" s="34"/>
      <c r="H110" s="34"/>
      <c r="I110" s="35"/>
      <c r="J110" s="3"/>
    </row>
    <row r="111" spans="1:9" ht="19.5" customHeight="1">
      <c r="A111" s="29" t="s">
        <v>148</v>
      </c>
      <c r="B111" s="60">
        <v>700</v>
      </c>
      <c r="C111" s="61">
        <f>SUM(C41+C42+C43+C79+C91+C101)</f>
        <v>0</v>
      </c>
      <c r="D111" s="61">
        <f>SUM(D41+D42+D43+D79+D91+D101)</f>
        <v>0</v>
      </c>
      <c r="E111" s="62">
        <f t="shared" si="4"/>
        <v>10617.9</v>
      </c>
      <c r="F111" s="62">
        <f>F41+F42+F43+F79+F91+F101</f>
        <v>0</v>
      </c>
      <c r="G111" s="62">
        <f>G41+G42+G43+G79+G91+G101</f>
        <v>0</v>
      </c>
      <c r="H111" s="62">
        <f>H41+H42+H43+H79+H91+H101</f>
        <v>0</v>
      </c>
      <c r="I111" s="63">
        <f>I41+I42+I43+I79+I91+I101</f>
        <v>10617.9</v>
      </c>
    </row>
    <row r="112" spans="1:9" ht="19.5" customHeight="1">
      <c r="A112" s="29" t="s">
        <v>149</v>
      </c>
      <c r="B112" s="60">
        <v>800</v>
      </c>
      <c r="C112" s="61">
        <f>C48+C52+C53+C59+C60+C61+C63+C64+C65+C93+C106</f>
        <v>0</v>
      </c>
      <c r="D112" s="61">
        <f>D48+D52+D53+D59+D60+D61+D63+D64+D65+D93+D106</f>
        <v>0</v>
      </c>
      <c r="E112" s="62">
        <f t="shared" si="4"/>
        <v>10617.900000000001</v>
      </c>
      <c r="F112" s="61">
        <f>F48+F52+F53+F59+F60+F61+F63+F64+F65+F93+F106</f>
        <v>0</v>
      </c>
      <c r="G112" s="61">
        <f>G48+G52+G53+G59+G60+G61+G63+G64+G65+G93+G106</f>
        <v>0</v>
      </c>
      <c r="H112" s="61">
        <f>H48+H52+H53+H59+H60+H61+H63+H64+H65+H93+H106+H62</f>
        <v>0</v>
      </c>
      <c r="I112" s="64">
        <f>I48+I52+I53+I59+I60+I61+I63+I64+I65+I93+I106+I62+I58</f>
        <v>10617.900000000001</v>
      </c>
    </row>
    <row r="113" spans="1:10" ht="34.5" customHeight="1">
      <c r="A113" s="31" t="s">
        <v>150</v>
      </c>
      <c r="B113" s="11">
        <v>850</v>
      </c>
      <c r="C113" s="32"/>
      <c r="D113" s="32"/>
      <c r="E113" s="33">
        <f t="shared" si="4"/>
        <v>0</v>
      </c>
      <c r="F113" s="34">
        <f>F111-F112</f>
        <v>0</v>
      </c>
      <c r="G113" s="34">
        <f>G111-G112</f>
        <v>0</v>
      </c>
      <c r="H113" s="34">
        <f>H111-H112</f>
        <v>0</v>
      </c>
      <c r="I113" s="35">
        <f>I111-I112</f>
        <v>0</v>
      </c>
      <c r="J113" s="45"/>
    </row>
    <row r="114" spans="1:9" ht="19.5" customHeight="1">
      <c r="A114" s="135" t="s">
        <v>151</v>
      </c>
      <c r="B114" s="135"/>
      <c r="C114" s="65"/>
      <c r="D114" s="65"/>
      <c r="E114" s="66"/>
      <c r="F114" s="66" t="s">
        <v>152</v>
      </c>
      <c r="G114" s="66" t="s">
        <v>153</v>
      </c>
      <c r="H114" s="66" t="s">
        <v>154</v>
      </c>
      <c r="I114" s="67" t="s">
        <v>155</v>
      </c>
    </row>
    <row r="115" spans="1:9" ht="19.5" customHeight="1">
      <c r="A115" s="31" t="s">
        <v>156</v>
      </c>
      <c r="B115" s="11">
        <v>900</v>
      </c>
      <c r="C115" s="32"/>
      <c r="D115" s="32"/>
      <c r="E115" s="32"/>
      <c r="F115" s="32"/>
      <c r="G115" s="32"/>
      <c r="H115" s="34"/>
      <c r="I115" s="35">
        <v>192</v>
      </c>
    </row>
    <row r="116" spans="1:9" ht="19.5" customHeight="1">
      <c r="A116" s="31" t="s">
        <v>157</v>
      </c>
      <c r="B116" s="11">
        <v>910</v>
      </c>
      <c r="C116" s="32"/>
      <c r="D116" s="32"/>
      <c r="E116" s="32"/>
      <c r="F116" s="32"/>
      <c r="G116" s="32"/>
      <c r="H116" s="32"/>
      <c r="I116" s="68">
        <v>1910.1</v>
      </c>
    </row>
    <row r="117" spans="1:9" ht="19.5" customHeight="1">
      <c r="A117" s="31" t="s">
        <v>158</v>
      </c>
      <c r="B117" s="11">
        <v>920</v>
      </c>
      <c r="C117" s="32"/>
      <c r="D117" s="32"/>
      <c r="E117" s="32"/>
      <c r="F117" s="32"/>
      <c r="G117" s="32"/>
      <c r="H117" s="32"/>
      <c r="I117" s="53">
        <v>0</v>
      </c>
    </row>
    <row r="118" spans="1:9" ht="36.75" customHeight="1">
      <c r="A118" s="31" t="s">
        <v>159</v>
      </c>
      <c r="B118" s="11">
        <v>930</v>
      </c>
      <c r="C118" s="32"/>
      <c r="D118" s="32"/>
      <c r="E118" s="32"/>
      <c r="F118" s="32"/>
      <c r="G118" s="32"/>
      <c r="H118" s="32"/>
      <c r="I118" s="32">
        <v>0</v>
      </c>
    </row>
    <row r="119" spans="1:10" ht="19.5" customHeight="1">
      <c r="A119" s="10"/>
      <c r="C119" s="69"/>
      <c r="D119" s="69"/>
      <c r="E119" s="69"/>
      <c r="F119" s="69"/>
      <c r="G119" s="69"/>
      <c r="H119" s="69"/>
      <c r="I119" s="69"/>
      <c r="J119" s="4"/>
    </row>
    <row r="120" spans="1:10" ht="16.5" customHeight="1">
      <c r="A120" s="10"/>
      <c r="C120" s="70"/>
      <c r="D120" s="71"/>
      <c r="E120" s="71"/>
      <c r="F120" s="71"/>
      <c r="G120" s="71"/>
      <c r="H120" s="71"/>
      <c r="I120" s="71"/>
      <c r="J120" s="4"/>
    </row>
    <row r="121" spans="1:10" ht="19.5" customHeight="1">
      <c r="A121" s="72" t="s">
        <v>160</v>
      </c>
      <c r="C121" s="136" t="s">
        <v>161</v>
      </c>
      <c r="D121" s="136"/>
      <c r="E121" s="136"/>
      <c r="F121" s="73"/>
      <c r="G121" s="137" t="s">
        <v>162</v>
      </c>
      <c r="H121" s="137"/>
      <c r="I121" s="137"/>
      <c r="J121" s="4"/>
    </row>
    <row r="122" spans="1:10" s="43" customFormat="1" ht="19.5" customHeight="1">
      <c r="A122" s="75" t="s">
        <v>163</v>
      </c>
      <c r="B122" s="1"/>
      <c r="C122" s="138" t="s">
        <v>164</v>
      </c>
      <c r="D122" s="138"/>
      <c r="E122" s="138"/>
      <c r="F122" s="76"/>
      <c r="G122" s="139" t="s">
        <v>165</v>
      </c>
      <c r="H122" s="139"/>
      <c r="I122" s="139"/>
      <c r="J122" s="4"/>
    </row>
    <row r="123" spans="1:10" ht="19.5" customHeight="1">
      <c r="A123" s="10"/>
      <c r="C123" s="70"/>
      <c r="D123" s="71"/>
      <c r="E123" s="71"/>
      <c r="F123" s="71"/>
      <c r="G123" s="71"/>
      <c r="H123" s="71"/>
      <c r="I123" s="71"/>
      <c r="J123" s="4"/>
    </row>
    <row r="124" spans="1:10" ht="18.75">
      <c r="A124" s="10"/>
      <c r="C124" s="70"/>
      <c r="D124" s="71"/>
      <c r="E124" s="71"/>
      <c r="F124" s="71"/>
      <c r="G124" s="71"/>
      <c r="H124" s="71"/>
      <c r="I124" s="71"/>
      <c r="J124" s="4"/>
    </row>
    <row r="125" spans="1:10" ht="18.75">
      <c r="A125" s="10"/>
      <c r="C125" s="70"/>
      <c r="D125" s="71"/>
      <c r="E125" s="71"/>
      <c r="F125" s="71"/>
      <c r="G125" s="71"/>
      <c r="H125" s="71"/>
      <c r="I125" s="71"/>
      <c r="J125" s="4"/>
    </row>
    <row r="126" spans="1:10" ht="18.75">
      <c r="A126" s="10"/>
      <c r="C126" s="70"/>
      <c r="D126" s="71"/>
      <c r="E126" s="71"/>
      <c r="F126" s="71"/>
      <c r="G126" s="71"/>
      <c r="H126" s="71"/>
      <c r="I126" s="71"/>
      <c r="J126" s="4"/>
    </row>
    <row r="127" spans="1:10" ht="18.75">
      <c r="A127" s="10"/>
      <c r="C127" s="70"/>
      <c r="D127" s="71"/>
      <c r="E127" s="71"/>
      <c r="F127" s="71"/>
      <c r="G127" s="71"/>
      <c r="H127" s="71"/>
      <c r="I127" s="71"/>
      <c r="J127" s="4"/>
    </row>
    <row r="128" spans="1:10" ht="18.75">
      <c r="A128" s="10"/>
      <c r="C128" s="70"/>
      <c r="D128" s="71"/>
      <c r="E128" s="71"/>
      <c r="F128" s="71"/>
      <c r="G128" s="71"/>
      <c r="H128" s="71"/>
      <c r="I128" s="71"/>
      <c r="J128" s="4"/>
    </row>
    <row r="129" spans="1:10" ht="18.75">
      <c r="A129" s="10"/>
      <c r="C129" s="70"/>
      <c r="D129" s="71"/>
      <c r="E129" s="71"/>
      <c r="F129" s="71"/>
      <c r="G129" s="71"/>
      <c r="H129" s="71"/>
      <c r="I129" s="71"/>
      <c r="J129" s="4"/>
    </row>
    <row r="130" spans="1:10" ht="18.75">
      <c r="A130" s="10"/>
      <c r="C130" s="70"/>
      <c r="D130" s="71"/>
      <c r="E130" s="71"/>
      <c r="F130" s="71"/>
      <c r="G130" s="71"/>
      <c r="H130" s="71"/>
      <c r="I130" s="71"/>
      <c r="J130" s="12"/>
    </row>
  </sheetData>
  <sheetProtection selectLockedCells="1" selectUnlockedCells="1"/>
  <mergeCells count="37">
    <mergeCell ref="H5:I5"/>
    <mergeCell ref="H16:I16"/>
    <mergeCell ref="B19:E19"/>
    <mergeCell ref="H19:I19"/>
    <mergeCell ref="B20:F20"/>
    <mergeCell ref="B21:E21"/>
    <mergeCell ref="B22:E22"/>
    <mergeCell ref="B23:E23"/>
    <mergeCell ref="B24:E24"/>
    <mergeCell ref="B25:E25"/>
    <mergeCell ref="B26:E26"/>
    <mergeCell ref="F26:H26"/>
    <mergeCell ref="B27:E27"/>
    <mergeCell ref="F27:H27"/>
    <mergeCell ref="B28:E28"/>
    <mergeCell ref="B29:F29"/>
    <mergeCell ref="B30:E30"/>
    <mergeCell ref="B31:E31"/>
    <mergeCell ref="A100:I100"/>
    <mergeCell ref="A33:I33"/>
    <mergeCell ref="A34:I34"/>
    <mergeCell ref="A36:A37"/>
    <mergeCell ref="B36:B37"/>
    <mergeCell ref="C36:C37"/>
    <mergeCell ref="D36:D37"/>
    <mergeCell ref="E36:E37"/>
    <mergeCell ref="F36:I36"/>
    <mergeCell ref="A114:B114"/>
    <mergeCell ref="C121:E121"/>
    <mergeCell ref="G121:I121"/>
    <mergeCell ref="C122:E122"/>
    <mergeCell ref="G122:I122"/>
    <mergeCell ref="J36:J37"/>
    <mergeCell ref="A39:I39"/>
    <mergeCell ref="A40:J40"/>
    <mergeCell ref="A83:I83"/>
    <mergeCell ref="A90:I90"/>
  </mergeCells>
  <printOptions/>
  <pageMargins left="0.7875" right="0.5902777777777778" top="0.5118055555555555" bottom="0.4722222222222222" header="0.5118055555555555" footer="0.5118055555555555"/>
  <pageSetup fitToHeight="0" fitToWidth="1" horizontalDpi="300" verticalDpi="300" orientation="landscape" paperSize="9" scale="73" r:id="rId1"/>
  <rowBreaks count="5" manualBreakCount="5">
    <brk id="34" max="255" man="1"/>
    <brk id="50" max="255" man="1"/>
    <brk id="62" max="255" man="1"/>
    <brk id="82" max="255" man="1"/>
    <brk id="98" max="255" man="1"/>
  </rowBreaks>
</worksheet>
</file>

<file path=xl/worksheets/sheet2.xml><?xml version="1.0" encoding="utf-8"?>
<worksheet xmlns="http://schemas.openxmlformats.org/spreadsheetml/2006/main" xmlns:r="http://schemas.openxmlformats.org/officeDocument/2006/relationships">
  <sheetPr>
    <tabColor indexed="21"/>
  </sheetPr>
  <dimension ref="A1:R60"/>
  <sheetViews>
    <sheetView tabSelected="1" view="pageBreakPreview" zoomScale="75" zoomScaleNormal="70" zoomScaleSheetLayoutView="75" zoomScalePageLayoutView="0" workbookViewId="0" topLeftCell="A28">
      <selection activeCell="G58" sqref="G58"/>
    </sheetView>
  </sheetViews>
  <sheetFormatPr defaultColWidth="9.00390625" defaultRowHeight="18.75" customHeight="1"/>
  <cols>
    <col min="1" max="1" width="44.875" style="43" customWidth="1"/>
    <col min="2" max="2" width="13.625" style="77" customWidth="1"/>
    <col min="3" max="3" width="12.75390625" style="43" customWidth="1"/>
    <col min="4" max="4" width="16.125" style="43" customWidth="1"/>
    <col min="5" max="5" width="15.375" style="43" customWidth="1"/>
    <col min="6" max="6" width="16.625" style="43" customWidth="1"/>
    <col min="7" max="7" width="15.25390625" style="43" customWidth="1"/>
    <col min="8" max="8" width="16.375" style="43" customWidth="1"/>
    <col min="9" max="9" width="15.625" style="43" customWidth="1"/>
    <col min="10" max="10" width="16.875" style="43" customWidth="1"/>
    <col min="11" max="13" width="16.75390625" style="43" customWidth="1"/>
    <col min="14" max="14" width="16.00390625" style="43" customWidth="1"/>
    <col min="15" max="15" width="37.25390625" style="43" customWidth="1"/>
    <col min="16" max="17" width="9.125" style="43" customWidth="1"/>
    <col min="18" max="18" width="12.25390625" style="43" customWidth="1"/>
    <col min="19" max="16384" width="9.125" style="43" customWidth="1"/>
  </cols>
  <sheetData>
    <row r="1" spans="1:13" ht="18.75">
      <c r="A1" s="141" t="s">
        <v>166</v>
      </c>
      <c r="B1" s="141"/>
      <c r="C1" s="141"/>
      <c r="D1" s="141"/>
      <c r="E1" s="141"/>
      <c r="F1" s="141"/>
      <c r="G1" s="141"/>
      <c r="H1" s="141"/>
      <c r="I1" s="141"/>
      <c r="J1" s="141"/>
      <c r="K1" s="141"/>
      <c r="L1" s="141"/>
      <c r="M1" s="141"/>
    </row>
    <row r="2" spans="1:13" ht="18.75">
      <c r="A2" s="141" t="s">
        <v>167</v>
      </c>
      <c r="B2" s="141"/>
      <c r="C2" s="141"/>
      <c r="D2" s="141"/>
      <c r="E2" s="141"/>
      <c r="F2" s="141"/>
      <c r="G2" s="141"/>
      <c r="H2" s="141"/>
      <c r="I2" s="141"/>
      <c r="J2" s="141"/>
      <c r="K2" s="141"/>
      <c r="L2" s="141"/>
      <c r="M2" s="141"/>
    </row>
    <row r="3" spans="1:13" ht="18.75">
      <c r="A3" s="168" t="s">
        <v>20</v>
      </c>
      <c r="B3" s="168"/>
      <c r="C3" s="168"/>
      <c r="D3" s="168"/>
      <c r="E3" s="168"/>
      <c r="F3" s="168"/>
      <c r="G3" s="168"/>
      <c r="H3" s="168"/>
      <c r="I3" s="168"/>
      <c r="J3" s="168"/>
      <c r="K3" s="168"/>
      <c r="L3" s="168"/>
      <c r="M3" s="168"/>
    </row>
    <row r="4" spans="1:13" ht="19.5" customHeight="1">
      <c r="A4" s="169" t="s">
        <v>168</v>
      </c>
      <c r="B4" s="169"/>
      <c r="C4" s="169"/>
      <c r="D4" s="169"/>
      <c r="E4" s="169"/>
      <c r="F4" s="169"/>
      <c r="G4" s="169"/>
      <c r="H4" s="169"/>
      <c r="I4" s="169"/>
      <c r="J4" s="169"/>
      <c r="K4" s="169"/>
      <c r="L4" s="169"/>
      <c r="M4" s="169"/>
    </row>
    <row r="5" spans="1:13" ht="21.75" customHeight="1">
      <c r="A5" s="155" t="s">
        <v>169</v>
      </c>
      <c r="B5" s="155"/>
      <c r="C5" s="155"/>
      <c r="D5" s="155"/>
      <c r="E5" s="155"/>
      <c r="F5" s="155"/>
      <c r="G5" s="155"/>
      <c r="H5" s="155"/>
      <c r="I5" s="155"/>
      <c r="J5" s="155"/>
      <c r="K5" s="155"/>
      <c r="L5" s="155"/>
      <c r="M5" s="155"/>
    </row>
    <row r="6" spans="1:13" ht="10.5" customHeight="1">
      <c r="A6" s="79"/>
      <c r="B6" s="79"/>
      <c r="C6" s="79"/>
      <c r="D6" s="79"/>
      <c r="E6" s="79"/>
      <c r="F6" s="79"/>
      <c r="G6" s="79"/>
      <c r="H6" s="79"/>
      <c r="I6" s="79"/>
      <c r="J6" s="79"/>
      <c r="K6" s="79"/>
      <c r="L6" s="79"/>
      <c r="M6" s="79"/>
    </row>
    <row r="7" spans="1:13" ht="16.5" customHeight="1">
      <c r="A7" s="170" t="s">
        <v>170</v>
      </c>
      <c r="B7" s="170"/>
      <c r="C7" s="170"/>
      <c r="D7" s="170"/>
      <c r="E7" s="170"/>
      <c r="F7" s="170"/>
      <c r="G7" s="170"/>
      <c r="H7" s="170"/>
      <c r="I7" s="170"/>
      <c r="J7" s="170"/>
      <c r="K7" s="170"/>
      <c r="L7" s="170"/>
      <c r="M7" s="170"/>
    </row>
    <row r="8" spans="1:13" ht="10.5" customHeight="1">
      <c r="A8" s="80"/>
      <c r="B8" s="80"/>
      <c r="C8" s="80"/>
      <c r="D8" s="80"/>
      <c r="E8" s="80"/>
      <c r="F8" s="80"/>
      <c r="G8" s="80"/>
      <c r="H8" s="80"/>
      <c r="I8" s="80"/>
      <c r="J8" s="80"/>
      <c r="K8" s="80"/>
      <c r="L8" s="80"/>
      <c r="M8" s="80"/>
    </row>
    <row r="9" spans="1:13" s="1" customFormat="1" ht="63.75" customHeight="1">
      <c r="A9" s="143" t="s">
        <v>52</v>
      </c>
      <c r="B9" s="143"/>
      <c r="C9" s="143"/>
      <c r="D9" s="144" t="s">
        <v>54</v>
      </c>
      <c r="E9" s="144"/>
      <c r="F9" s="144" t="s">
        <v>171</v>
      </c>
      <c r="G9" s="144"/>
      <c r="H9" s="144" t="s">
        <v>172</v>
      </c>
      <c r="I9" s="144"/>
      <c r="J9" s="144" t="s">
        <v>173</v>
      </c>
      <c r="K9" s="144"/>
      <c r="L9" s="144" t="s">
        <v>174</v>
      </c>
      <c r="M9" s="144"/>
    </row>
    <row r="10" spans="1:13" s="1" customFormat="1" ht="18" customHeight="1">
      <c r="A10" s="143">
        <v>1</v>
      </c>
      <c r="B10" s="143"/>
      <c r="C10" s="143"/>
      <c r="D10" s="144">
        <v>2</v>
      </c>
      <c r="E10" s="144"/>
      <c r="F10" s="144">
        <v>3</v>
      </c>
      <c r="G10" s="144"/>
      <c r="H10" s="144">
        <v>4</v>
      </c>
      <c r="I10" s="144"/>
      <c r="J10" s="144">
        <v>5</v>
      </c>
      <c r="K10" s="144"/>
      <c r="L10" s="144">
        <v>6</v>
      </c>
      <c r="M10" s="144"/>
    </row>
    <row r="11" spans="1:13" s="1" customFormat="1" ht="60" customHeight="1">
      <c r="A11" s="135" t="s">
        <v>175</v>
      </c>
      <c r="B11" s="135"/>
      <c r="C11" s="135"/>
      <c r="D11" s="167"/>
      <c r="E11" s="167"/>
      <c r="F11" s="167">
        <f>SUM(F12:F17)</f>
        <v>191</v>
      </c>
      <c r="G11" s="167"/>
      <c r="H11" s="167">
        <f>SUM(H12:H17)</f>
        <v>0</v>
      </c>
      <c r="I11" s="167"/>
      <c r="J11" s="161"/>
      <c r="K11" s="161"/>
      <c r="L11" s="161"/>
      <c r="M11" s="161"/>
    </row>
    <row r="12" spans="1:13" s="1" customFormat="1" ht="19.5" customHeight="1">
      <c r="A12" s="157" t="s">
        <v>48</v>
      </c>
      <c r="B12" s="157"/>
      <c r="C12" s="157"/>
      <c r="D12" s="163"/>
      <c r="E12" s="163"/>
      <c r="F12" s="163">
        <v>1</v>
      </c>
      <c r="G12" s="163"/>
      <c r="H12" s="163"/>
      <c r="I12" s="163"/>
      <c r="J12" s="159"/>
      <c r="K12" s="159"/>
      <c r="L12" s="159"/>
      <c r="M12" s="159"/>
    </row>
    <row r="13" spans="1:13" s="1" customFormat="1" ht="19.5" customHeight="1">
      <c r="A13" s="157" t="s">
        <v>176</v>
      </c>
      <c r="B13" s="157"/>
      <c r="C13" s="157"/>
      <c r="D13" s="163"/>
      <c r="E13" s="163"/>
      <c r="F13" s="163"/>
      <c r="G13" s="163"/>
      <c r="H13" s="163"/>
      <c r="I13" s="163"/>
      <c r="J13" s="159"/>
      <c r="K13" s="159"/>
      <c r="L13" s="159"/>
      <c r="M13" s="159"/>
    </row>
    <row r="14" spans="1:13" s="1" customFormat="1" ht="19.5" customHeight="1">
      <c r="A14" s="157" t="s">
        <v>177</v>
      </c>
      <c r="B14" s="157"/>
      <c r="C14" s="157"/>
      <c r="D14" s="163"/>
      <c r="E14" s="163"/>
      <c r="F14" s="163">
        <v>12</v>
      </c>
      <c r="G14" s="163"/>
      <c r="H14" s="163"/>
      <c r="I14" s="163"/>
      <c r="J14" s="159"/>
      <c r="K14" s="159"/>
      <c r="L14" s="159"/>
      <c r="M14" s="159"/>
    </row>
    <row r="15" spans="1:13" s="1" customFormat="1" ht="19.5" customHeight="1">
      <c r="A15" s="157" t="s">
        <v>178</v>
      </c>
      <c r="B15" s="157"/>
      <c r="C15" s="157"/>
      <c r="D15" s="163"/>
      <c r="E15" s="163"/>
      <c r="F15" s="163">
        <v>178</v>
      </c>
      <c r="G15" s="163"/>
      <c r="H15" s="163"/>
      <c r="I15" s="163"/>
      <c r="J15" s="159"/>
      <c r="K15" s="159"/>
      <c r="L15" s="159"/>
      <c r="M15" s="159"/>
    </row>
    <row r="16" spans="1:18" s="1" customFormat="1" ht="19.5" customHeight="1">
      <c r="A16" s="157" t="s">
        <v>179</v>
      </c>
      <c r="B16" s="157"/>
      <c r="C16" s="157"/>
      <c r="D16" s="163"/>
      <c r="E16" s="163"/>
      <c r="F16" s="163"/>
      <c r="G16" s="163"/>
      <c r="H16" s="163"/>
      <c r="I16" s="163"/>
      <c r="J16" s="159"/>
      <c r="K16" s="159"/>
      <c r="L16" s="159"/>
      <c r="M16" s="159"/>
      <c r="R16" s="84"/>
    </row>
    <row r="17" spans="1:13" s="1" customFormat="1" ht="19.5" customHeight="1">
      <c r="A17" s="157" t="s">
        <v>180</v>
      </c>
      <c r="B17" s="157"/>
      <c r="C17" s="157"/>
      <c r="D17" s="163"/>
      <c r="E17" s="163"/>
      <c r="F17" s="163"/>
      <c r="G17" s="163"/>
      <c r="H17" s="163"/>
      <c r="I17" s="163"/>
      <c r="J17" s="159"/>
      <c r="K17" s="159"/>
      <c r="L17" s="159"/>
      <c r="M17" s="159"/>
    </row>
    <row r="18" spans="1:14" s="1" customFormat="1" ht="18.75" customHeight="1">
      <c r="A18" s="135" t="s">
        <v>181</v>
      </c>
      <c r="B18" s="135"/>
      <c r="C18" s="135"/>
      <c r="D18" s="160"/>
      <c r="E18" s="160"/>
      <c r="F18" s="165">
        <f>SUM(F19:F24)</f>
        <v>6000</v>
      </c>
      <c r="G18" s="165"/>
      <c r="H18" s="165">
        <f>SUM(H19:H24)</f>
        <v>0</v>
      </c>
      <c r="I18" s="165"/>
      <c r="J18" s="161"/>
      <c r="K18" s="161"/>
      <c r="L18" s="161"/>
      <c r="M18" s="161"/>
      <c r="N18" s="85">
        <f>SUM(H18+H25)</f>
        <v>0</v>
      </c>
    </row>
    <row r="19" spans="1:14" s="1" customFormat="1" ht="19.5" customHeight="1">
      <c r="A19" s="157" t="s">
        <v>48</v>
      </c>
      <c r="B19" s="157"/>
      <c r="C19" s="157"/>
      <c r="D19" s="162"/>
      <c r="E19" s="162"/>
      <c r="F19" s="164">
        <v>120.8</v>
      </c>
      <c r="G19" s="164"/>
      <c r="H19" s="164"/>
      <c r="I19" s="164"/>
      <c r="J19" s="159"/>
      <c r="K19" s="159"/>
      <c r="L19" s="159"/>
      <c r="M19" s="159"/>
      <c r="N19" s="86"/>
    </row>
    <row r="20" spans="1:14" s="1" customFormat="1" ht="19.5" customHeight="1">
      <c r="A20" s="157" t="s">
        <v>176</v>
      </c>
      <c r="B20" s="157"/>
      <c r="C20" s="157"/>
      <c r="D20" s="162"/>
      <c r="E20" s="162"/>
      <c r="F20" s="164"/>
      <c r="G20" s="164"/>
      <c r="H20" s="164"/>
      <c r="I20" s="164"/>
      <c r="J20" s="166"/>
      <c r="K20" s="166"/>
      <c r="L20" s="159"/>
      <c r="M20" s="159"/>
      <c r="N20" s="86"/>
    </row>
    <row r="21" spans="1:15" s="1" customFormat="1" ht="19.5" customHeight="1">
      <c r="A21" s="157" t="s">
        <v>177</v>
      </c>
      <c r="B21" s="157"/>
      <c r="C21" s="157"/>
      <c r="D21" s="162"/>
      <c r="E21" s="162"/>
      <c r="F21" s="164">
        <v>720.7</v>
      </c>
      <c r="G21" s="164"/>
      <c r="H21" s="164"/>
      <c r="I21" s="164"/>
      <c r="J21" s="159"/>
      <c r="K21" s="159"/>
      <c r="L21" s="159"/>
      <c r="M21" s="159"/>
      <c r="N21" s="86">
        <f>H18/2</f>
        <v>0</v>
      </c>
      <c r="O21" s="1">
        <f>N21+N22</f>
        <v>0</v>
      </c>
    </row>
    <row r="22" spans="1:14" s="1" customFormat="1" ht="19.5" customHeight="1">
      <c r="A22" s="157" t="s">
        <v>178</v>
      </c>
      <c r="B22" s="157"/>
      <c r="C22" s="157"/>
      <c r="D22" s="162"/>
      <c r="E22" s="162"/>
      <c r="F22" s="164">
        <v>5158.5</v>
      </c>
      <c r="G22" s="164"/>
      <c r="H22" s="164"/>
      <c r="I22" s="164"/>
      <c r="J22" s="159"/>
      <c r="K22" s="159"/>
      <c r="L22" s="159"/>
      <c r="M22" s="159"/>
      <c r="N22" s="86">
        <f>H25/2</f>
        <v>0</v>
      </c>
    </row>
    <row r="23" spans="1:14" s="1" customFormat="1" ht="19.5" customHeight="1">
      <c r="A23" s="157" t="s">
        <v>182</v>
      </c>
      <c r="B23" s="157"/>
      <c r="C23" s="157"/>
      <c r="D23" s="162"/>
      <c r="E23" s="162"/>
      <c r="F23" s="162"/>
      <c r="G23" s="162"/>
      <c r="H23" s="164"/>
      <c r="I23" s="164"/>
      <c r="J23" s="159"/>
      <c r="K23" s="159"/>
      <c r="L23" s="159"/>
      <c r="M23" s="159"/>
      <c r="N23" s="86"/>
    </row>
    <row r="24" spans="1:14" s="1" customFormat="1" ht="19.5" customHeight="1">
      <c r="A24" s="157" t="s">
        <v>180</v>
      </c>
      <c r="B24" s="157"/>
      <c r="C24" s="157"/>
      <c r="D24" s="162"/>
      <c r="E24" s="162"/>
      <c r="F24" s="162"/>
      <c r="G24" s="162"/>
      <c r="H24" s="164"/>
      <c r="I24" s="164"/>
      <c r="J24" s="159"/>
      <c r="K24" s="159"/>
      <c r="L24" s="159"/>
      <c r="M24" s="159"/>
      <c r="N24" s="86"/>
    </row>
    <row r="25" spans="1:13" s="1" customFormat="1" ht="19.5" customHeight="1">
      <c r="A25" s="135" t="s">
        <v>183</v>
      </c>
      <c r="B25" s="135"/>
      <c r="C25" s="135"/>
      <c r="D25" s="160"/>
      <c r="E25" s="160"/>
      <c r="F25" s="206">
        <f>SUM(F26:F31)</f>
        <v>5613.8</v>
      </c>
      <c r="G25" s="206"/>
      <c r="H25" s="206">
        <f>SUM(H26:H31)</f>
        <v>0</v>
      </c>
      <c r="I25" s="206"/>
      <c r="J25" s="207"/>
      <c r="K25" s="207"/>
      <c r="L25" s="161"/>
      <c r="M25" s="161"/>
    </row>
    <row r="26" spans="1:13" s="1" customFormat="1" ht="19.5" customHeight="1">
      <c r="A26" s="157" t="s">
        <v>48</v>
      </c>
      <c r="B26" s="157"/>
      <c r="C26" s="157"/>
      <c r="D26" s="162"/>
      <c r="E26" s="204"/>
      <c r="F26" s="211">
        <v>76.4</v>
      </c>
      <c r="G26" s="211"/>
      <c r="H26" s="212"/>
      <c r="I26" s="212"/>
      <c r="J26" s="213"/>
      <c r="K26" s="213"/>
      <c r="L26" s="205"/>
      <c r="M26" s="159"/>
    </row>
    <row r="27" spans="1:13" s="1" customFormat="1" ht="19.5" customHeight="1">
      <c r="A27" s="157" t="s">
        <v>176</v>
      </c>
      <c r="B27" s="157"/>
      <c r="C27" s="157"/>
      <c r="D27" s="162"/>
      <c r="E27" s="204"/>
      <c r="F27" s="211"/>
      <c r="G27" s="211"/>
      <c r="H27" s="212"/>
      <c r="I27" s="212"/>
      <c r="J27" s="213"/>
      <c r="K27" s="213"/>
      <c r="L27" s="205"/>
      <c r="M27" s="159"/>
    </row>
    <row r="28" spans="1:13" s="1" customFormat="1" ht="19.5" customHeight="1">
      <c r="A28" s="157" t="s">
        <v>177</v>
      </c>
      <c r="B28" s="157"/>
      <c r="C28" s="157"/>
      <c r="D28" s="162"/>
      <c r="E28" s="204"/>
      <c r="F28" s="211">
        <v>639.4</v>
      </c>
      <c r="G28" s="211"/>
      <c r="H28" s="212"/>
      <c r="I28" s="212"/>
      <c r="J28" s="213"/>
      <c r="K28" s="213"/>
      <c r="L28" s="205"/>
      <c r="M28" s="159"/>
    </row>
    <row r="29" spans="1:13" s="1" customFormat="1" ht="19.5" customHeight="1">
      <c r="A29" s="157" t="s">
        <v>178</v>
      </c>
      <c r="B29" s="157"/>
      <c r="C29" s="157"/>
      <c r="D29" s="162"/>
      <c r="E29" s="204"/>
      <c r="F29" s="211">
        <v>4898</v>
      </c>
      <c r="G29" s="211"/>
      <c r="H29" s="212"/>
      <c r="I29" s="212"/>
      <c r="J29" s="213"/>
      <c r="K29" s="213"/>
      <c r="L29" s="205"/>
      <c r="M29" s="159"/>
    </row>
    <row r="30" spans="1:13" s="1" customFormat="1" ht="19.5" customHeight="1">
      <c r="A30" s="157" t="s">
        <v>182</v>
      </c>
      <c r="B30" s="157"/>
      <c r="C30" s="157"/>
      <c r="D30" s="162"/>
      <c r="E30" s="162"/>
      <c r="F30" s="208"/>
      <c r="G30" s="208"/>
      <c r="H30" s="209"/>
      <c r="I30" s="209"/>
      <c r="J30" s="210"/>
      <c r="K30" s="210"/>
      <c r="L30" s="159"/>
      <c r="M30" s="159"/>
    </row>
    <row r="31" spans="1:15" s="1" customFormat="1" ht="19.5" customHeight="1">
      <c r="A31" s="157" t="s">
        <v>180</v>
      </c>
      <c r="B31" s="157"/>
      <c r="C31" s="157"/>
      <c r="D31" s="162"/>
      <c r="E31" s="162"/>
      <c r="F31" s="162"/>
      <c r="G31" s="162"/>
      <c r="H31" s="163"/>
      <c r="I31" s="163"/>
      <c r="J31" s="159"/>
      <c r="K31" s="159"/>
      <c r="L31" s="159"/>
      <c r="M31" s="159"/>
      <c r="O31" s="84"/>
    </row>
    <row r="32" spans="1:13" s="1" customFormat="1" ht="39" customHeight="1">
      <c r="A32" s="135" t="s">
        <v>184</v>
      </c>
      <c r="B32" s="135"/>
      <c r="C32" s="135"/>
      <c r="D32" s="160"/>
      <c r="E32" s="160"/>
      <c r="F32" s="160"/>
      <c r="G32" s="160"/>
      <c r="H32" s="158"/>
      <c r="I32" s="158"/>
      <c r="J32" s="161"/>
      <c r="K32" s="161"/>
      <c r="L32" s="161"/>
      <c r="M32" s="161"/>
    </row>
    <row r="33" spans="1:13" s="1" customFormat="1" ht="19.5" customHeight="1">
      <c r="A33" s="157" t="s">
        <v>48</v>
      </c>
      <c r="B33" s="157"/>
      <c r="C33" s="157"/>
      <c r="D33" s="158"/>
      <c r="E33" s="158"/>
      <c r="F33" s="158"/>
      <c r="G33" s="158"/>
      <c r="H33" s="158"/>
      <c r="I33" s="158"/>
      <c r="J33" s="159"/>
      <c r="K33" s="159"/>
      <c r="L33" s="159"/>
      <c r="M33" s="159"/>
    </row>
    <row r="34" spans="1:13" s="1" customFormat="1" ht="19.5" customHeight="1">
      <c r="A34" s="157" t="s">
        <v>176</v>
      </c>
      <c r="B34" s="157"/>
      <c r="C34" s="157"/>
      <c r="D34" s="158"/>
      <c r="E34" s="158"/>
      <c r="F34" s="158"/>
      <c r="G34" s="158"/>
      <c r="H34" s="158"/>
      <c r="I34" s="158"/>
      <c r="J34" s="159"/>
      <c r="K34" s="159"/>
      <c r="L34" s="159"/>
      <c r="M34" s="159"/>
    </row>
    <row r="35" spans="1:13" s="1" customFormat="1" ht="19.5" customHeight="1">
      <c r="A35" s="157" t="s">
        <v>177</v>
      </c>
      <c r="B35" s="157"/>
      <c r="C35" s="157"/>
      <c r="D35" s="158"/>
      <c r="E35" s="158"/>
      <c r="F35" s="158"/>
      <c r="G35" s="158"/>
      <c r="H35" s="158"/>
      <c r="I35" s="158"/>
      <c r="J35" s="159"/>
      <c r="K35" s="159"/>
      <c r="L35" s="159"/>
      <c r="M35" s="159"/>
    </row>
    <row r="36" spans="1:13" s="1" customFormat="1" ht="19.5" customHeight="1">
      <c r="A36" s="157" t="s">
        <v>178</v>
      </c>
      <c r="B36" s="157"/>
      <c r="C36" s="157"/>
      <c r="D36" s="158"/>
      <c r="E36" s="158"/>
      <c r="F36" s="158"/>
      <c r="G36" s="158"/>
      <c r="H36" s="158"/>
      <c r="I36" s="158"/>
      <c r="J36" s="159"/>
      <c r="K36" s="159"/>
      <c r="L36" s="159"/>
      <c r="M36" s="159"/>
    </row>
    <row r="37" spans="1:13" s="1" customFormat="1" ht="19.5" customHeight="1">
      <c r="A37" s="157" t="s">
        <v>182</v>
      </c>
      <c r="B37" s="157"/>
      <c r="C37" s="157"/>
      <c r="D37" s="158"/>
      <c r="E37" s="158"/>
      <c r="F37" s="158"/>
      <c r="G37" s="158"/>
      <c r="H37" s="158"/>
      <c r="I37" s="158"/>
      <c r="J37" s="159"/>
      <c r="K37" s="159"/>
      <c r="L37" s="159"/>
      <c r="M37" s="159"/>
    </row>
    <row r="38" spans="1:13" s="1" customFormat="1" ht="20.25" customHeight="1">
      <c r="A38" s="157" t="s">
        <v>180</v>
      </c>
      <c r="B38" s="157"/>
      <c r="C38" s="157"/>
      <c r="D38" s="158"/>
      <c r="E38" s="158"/>
      <c r="F38" s="158"/>
      <c r="G38" s="158"/>
      <c r="H38" s="158"/>
      <c r="I38" s="158"/>
      <c r="J38" s="159"/>
      <c r="K38" s="159"/>
      <c r="L38" s="159"/>
      <c r="M38" s="159"/>
    </row>
    <row r="39" spans="1:13" ht="10.5" customHeight="1">
      <c r="A39" s="88"/>
      <c r="B39" s="88"/>
      <c r="C39" s="88"/>
      <c r="D39" s="89"/>
      <c r="E39" s="89"/>
      <c r="F39" s="89"/>
      <c r="G39" s="89"/>
      <c r="H39" s="89"/>
      <c r="I39" s="89"/>
      <c r="J39" s="89"/>
      <c r="K39" s="89"/>
      <c r="L39" s="89"/>
      <c r="M39" s="89"/>
    </row>
    <row r="40" spans="1:13" ht="19.5" customHeight="1">
      <c r="A40" s="154"/>
      <c r="B40" s="154"/>
      <c r="C40" s="154"/>
      <c r="D40" s="154"/>
      <c r="E40" s="154"/>
      <c r="F40" s="154"/>
      <c r="G40" s="154"/>
      <c r="H40" s="154"/>
      <c r="I40" s="154"/>
      <c r="J40" s="154"/>
      <c r="K40" s="154"/>
      <c r="L40" s="154"/>
      <c r="M40" s="154"/>
    </row>
    <row r="41" spans="1:7" ht="15" customHeight="1">
      <c r="A41" s="89"/>
      <c r="B41" s="89"/>
      <c r="C41" s="89"/>
      <c r="D41" s="89"/>
      <c r="E41" s="89"/>
      <c r="F41" s="89"/>
      <c r="G41" s="89"/>
    </row>
    <row r="42" spans="1:13" ht="21.75" customHeight="1">
      <c r="A42" s="155" t="s">
        <v>185</v>
      </c>
      <c r="B42" s="155"/>
      <c r="C42" s="155"/>
      <c r="D42" s="155"/>
      <c r="E42" s="155"/>
      <c r="F42" s="155"/>
      <c r="G42" s="155"/>
      <c r="H42" s="155"/>
      <c r="I42" s="155"/>
      <c r="J42" s="155"/>
      <c r="K42" s="155"/>
      <c r="L42" s="155"/>
      <c r="M42" s="155"/>
    </row>
    <row r="43" ht="10.5" customHeight="1"/>
    <row r="44" spans="1:13" ht="60" customHeight="1">
      <c r="A44" s="9" t="s">
        <v>186</v>
      </c>
      <c r="B44" s="143" t="s">
        <v>187</v>
      </c>
      <c r="C44" s="143"/>
      <c r="D44" s="143"/>
      <c r="E44" s="143"/>
      <c r="F44" s="143"/>
      <c r="G44" s="143"/>
      <c r="H44" s="156" t="s">
        <v>188</v>
      </c>
      <c r="I44" s="156"/>
      <c r="J44" s="156"/>
      <c r="K44" s="156"/>
      <c r="L44" s="156"/>
      <c r="M44" s="156"/>
    </row>
    <row r="45" spans="1:13" ht="20.25" customHeight="1">
      <c r="A45" s="9">
        <v>1</v>
      </c>
      <c r="B45" s="143">
        <v>2</v>
      </c>
      <c r="C45" s="143"/>
      <c r="D45" s="143"/>
      <c r="E45" s="143"/>
      <c r="F45" s="143"/>
      <c r="G45" s="143"/>
      <c r="H45" s="156">
        <v>3</v>
      </c>
      <c r="I45" s="156"/>
      <c r="J45" s="156"/>
      <c r="K45" s="156"/>
      <c r="L45" s="156"/>
      <c r="M45" s="156"/>
    </row>
    <row r="46" spans="1:13" ht="15.75" customHeight="1">
      <c r="A46" s="150">
        <v>40390032</v>
      </c>
      <c r="B46" s="151" t="s">
        <v>20</v>
      </c>
      <c r="C46" s="151"/>
      <c r="D46" s="151"/>
      <c r="E46" s="151"/>
      <c r="F46" s="151"/>
      <c r="G46" s="151"/>
      <c r="H46" s="152" t="s">
        <v>189</v>
      </c>
      <c r="I46" s="152"/>
      <c r="J46" s="152"/>
      <c r="K46" s="152"/>
      <c r="L46" s="152"/>
      <c r="M46" s="152"/>
    </row>
    <row r="47" spans="1:13" ht="19.5" customHeight="1">
      <c r="A47" s="150"/>
      <c r="B47" s="151"/>
      <c r="C47" s="151"/>
      <c r="D47" s="151"/>
      <c r="E47" s="151"/>
      <c r="F47" s="151"/>
      <c r="G47" s="151"/>
      <c r="H47" s="152"/>
      <c r="I47" s="152"/>
      <c r="J47" s="152"/>
      <c r="K47" s="152"/>
      <c r="L47" s="152"/>
      <c r="M47" s="152"/>
    </row>
    <row r="48" spans="1:13" ht="19.5" customHeight="1">
      <c r="A48" s="150"/>
      <c r="B48" s="151"/>
      <c r="C48" s="151"/>
      <c r="D48" s="151"/>
      <c r="E48" s="151"/>
      <c r="F48" s="151"/>
      <c r="G48" s="151"/>
      <c r="H48" s="152"/>
      <c r="I48" s="152"/>
      <c r="J48" s="152"/>
      <c r="K48" s="152"/>
      <c r="L48" s="152"/>
      <c r="M48" s="152"/>
    </row>
    <row r="49" spans="1:13" ht="19.5" customHeight="1">
      <c r="A49" s="150"/>
      <c r="B49" s="151"/>
      <c r="C49" s="151"/>
      <c r="D49" s="151"/>
      <c r="E49" s="151"/>
      <c r="F49" s="151"/>
      <c r="G49" s="151"/>
      <c r="H49" s="152"/>
      <c r="I49" s="152"/>
      <c r="J49" s="152"/>
      <c r="K49" s="152"/>
      <c r="L49" s="152"/>
      <c r="M49" s="152"/>
    </row>
    <row r="50" spans="1:13" ht="19.5" customHeight="1">
      <c r="A50" s="150"/>
      <c r="B50" s="151"/>
      <c r="C50" s="151"/>
      <c r="D50" s="151"/>
      <c r="E50" s="151"/>
      <c r="F50" s="151"/>
      <c r="G50" s="151"/>
      <c r="H50" s="152"/>
      <c r="I50" s="152"/>
      <c r="J50" s="152"/>
      <c r="K50" s="152"/>
      <c r="L50" s="152"/>
      <c r="M50" s="152"/>
    </row>
    <row r="51" spans="1:13" ht="19.5" customHeight="1">
      <c r="A51" s="78"/>
      <c r="B51" s="2"/>
      <c r="C51" s="2"/>
      <c r="D51" s="2"/>
      <c r="E51" s="2"/>
      <c r="F51" s="2"/>
      <c r="G51" s="2"/>
      <c r="H51" s="2"/>
      <c r="I51" s="2"/>
      <c r="J51" s="2"/>
      <c r="K51" s="2"/>
      <c r="L51" s="2"/>
      <c r="M51" s="2"/>
    </row>
    <row r="52" spans="1:8" ht="21.75" customHeight="1">
      <c r="A52" s="153" t="s">
        <v>190</v>
      </c>
      <c r="B52" s="153"/>
      <c r="C52" s="153"/>
      <c r="D52" s="153"/>
      <c r="E52" s="153"/>
      <c r="F52" s="153"/>
      <c r="G52" s="153"/>
      <c r="H52" s="153"/>
    </row>
    <row r="53" ht="19.5" customHeight="1">
      <c r="A53" s="91"/>
    </row>
    <row r="54" spans="1:13" ht="63.75" customHeight="1">
      <c r="A54" s="144" t="s">
        <v>191</v>
      </c>
      <c r="B54" s="144" t="s">
        <v>192</v>
      </c>
      <c r="C54" s="144"/>
      <c r="D54" s="144" t="s">
        <v>193</v>
      </c>
      <c r="E54" s="144"/>
      <c r="F54" s="144"/>
      <c r="G54" s="26" t="s">
        <v>194</v>
      </c>
      <c r="H54" s="144" t="s">
        <v>195</v>
      </c>
      <c r="I54" s="144"/>
      <c r="J54" s="144"/>
      <c r="K54" s="144" t="s">
        <v>172</v>
      </c>
      <c r="L54" s="144"/>
      <c r="M54" s="144"/>
    </row>
    <row r="55" spans="1:13" ht="150">
      <c r="A55" s="144"/>
      <c r="B55" s="26" t="s">
        <v>196</v>
      </c>
      <c r="C55" s="26" t="s">
        <v>197</v>
      </c>
      <c r="D55" s="26" t="s">
        <v>198</v>
      </c>
      <c r="E55" s="26" t="s">
        <v>199</v>
      </c>
      <c r="F55" s="26" t="s">
        <v>200</v>
      </c>
      <c r="G55" s="26" t="s">
        <v>198</v>
      </c>
      <c r="H55" s="26" t="s">
        <v>198</v>
      </c>
      <c r="I55" s="26" t="s">
        <v>199</v>
      </c>
      <c r="J55" s="26" t="s">
        <v>200</v>
      </c>
      <c r="K55" s="26" t="s">
        <v>198</v>
      </c>
      <c r="L55" s="26" t="s">
        <v>201</v>
      </c>
      <c r="M55" s="26" t="s">
        <v>200</v>
      </c>
    </row>
    <row r="56" spans="1:13" ht="18" customHeight="1">
      <c r="A56" s="26">
        <v>1</v>
      </c>
      <c r="B56" s="26">
        <v>2</v>
      </c>
      <c r="C56" s="26">
        <v>3</v>
      </c>
      <c r="D56" s="26">
        <v>4</v>
      </c>
      <c r="E56" s="26">
        <v>5</v>
      </c>
      <c r="F56" s="26">
        <v>6</v>
      </c>
      <c r="G56" s="26">
        <v>7</v>
      </c>
      <c r="H56" s="11">
        <v>10</v>
      </c>
      <c r="I56" s="11">
        <v>11</v>
      </c>
      <c r="J56" s="11">
        <v>12</v>
      </c>
      <c r="K56" s="11">
        <v>13</v>
      </c>
      <c r="L56" s="11">
        <v>14</v>
      </c>
      <c r="M56" s="11">
        <v>15</v>
      </c>
    </row>
    <row r="57" spans="1:13" ht="19.5" customHeight="1">
      <c r="A57" s="31" t="s">
        <v>202</v>
      </c>
      <c r="B57" s="92"/>
      <c r="C57" s="92">
        <v>100</v>
      </c>
      <c r="D57" s="93"/>
      <c r="E57" s="93"/>
      <c r="F57" s="83"/>
      <c r="G57" s="83">
        <v>10500</v>
      </c>
      <c r="H57" s="93"/>
      <c r="I57" s="93"/>
      <c r="J57" s="83"/>
      <c r="K57" s="83">
        <v>10500</v>
      </c>
      <c r="L57" s="93"/>
      <c r="M57" s="83"/>
    </row>
    <row r="58" spans="1:13" ht="19.5" customHeight="1">
      <c r="A58" s="31"/>
      <c r="B58" s="92"/>
      <c r="C58" s="92"/>
      <c r="D58" s="93"/>
      <c r="E58" s="93"/>
      <c r="F58" s="83"/>
      <c r="G58" s="93"/>
      <c r="H58" s="93"/>
      <c r="I58" s="93"/>
      <c r="J58" s="83"/>
      <c r="K58" s="83"/>
      <c r="L58" s="93"/>
      <c r="M58" s="83"/>
    </row>
    <row r="59" spans="1:13" ht="19.5" customHeight="1">
      <c r="A59" s="29" t="s">
        <v>203</v>
      </c>
      <c r="B59" s="94"/>
      <c r="C59" s="94"/>
      <c r="D59" s="95">
        <f>SUM(D57:D58)</f>
        <v>0</v>
      </c>
      <c r="E59" s="96"/>
      <c r="F59" s="81"/>
      <c r="G59" s="97">
        <f>SUM(G57:G58)</f>
        <v>10500</v>
      </c>
      <c r="H59" s="95">
        <f>SUM(H57:H58)</f>
        <v>0</v>
      </c>
      <c r="I59" s="96"/>
      <c r="J59" s="81"/>
      <c r="K59" s="97">
        <f>SUM(K57:K58)</f>
        <v>10500</v>
      </c>
      <c r="L59" s="96"/>
      <c r="M59" s="81"/>
    </row>
    <row r="60" spans="1:13" ht="19.5" customHeight="1">
      <c r="A60" s="98" t="s">
        <v>204</v>
      </c>
      <c r="B60" s="99"/>
      <c r="C60" s="99"/>
      <c r="D60" s="99"/>
      <c r="E60" s="99"/>
      <c r="F60" s="78"/>
      <c r="G60" s="78"/>
      <c r="H60" s="100" t="s">
        <v>205</v>
      </c>
      <c r="I60" s="30"/>
      <c r="J60" s="30"/>
      <c r="K60" s="30"/>
      <c r="L60" s="30"/>
      <c r="M60" s="30"/>
    </row>
  </sheetData>
  <sheetProtection selectLockedCells="1" selectUnlockedCells="1"/>
  <mergeCells count="201">
    <mergeCell ref="A1:M1"/>
    <mergeCell ref="A2:M2"/>
    <mergeCell ref="A3:M3"/>
    <mergeCell ref="A4:M4"/>
    <mergeCell ref="A5:M5"/>
    <mergeCell ref="A7:M7"/>
    <mergeCell ref="A9:C9"/>
    <mergeCell ref="D9:E9"/>
    <mergeCell ref="F9:G9"/>
    <mergeCell ref="H9:I9"/>
    <mergeCell ref="J9:K9"/>
    <mergeCell ref="L9:M9"/>
    <mergeCell ref="A10:C10"/>
    <mergeCell ref="D10:E10"/>
    <mergeCell ref="F10:G10"/>
    <mergeCell ref="H10:I10"/>
    <mergeCell ref="J10:K10"/>
    <mergeCell ref="L10:M10"/>
    <mergeCell ref="A11:C11"/>
    <mergeCell ref="D11:E11"/>
    <mergeCell ref="F11:G11"/>
    <mergeCell ref="H11:I11"/>
    <mergeCell ref="J11:K11"/>
    <mergeCell ref="L11:M11"/>
    <mergeCell ref="A12:C12"/>
    <mergeCell ref="D12:E12"/>
    <mergeCell ref="F12:G12"/>
    <mergeCell ref="H12:I12"/>
    <mergeCell ref="J12:K12"/>
    <mergeCell ref="L12:M12"/>
    <mergeCell ref="A13:C13"/>
    <mergeCell ref="D13:E13"/>
    <mergeCell ref="F13:G13"/>
    <mergeCell ref="H13:I13"/>
    <mergeCell ref="J13:K13"/>
    <mergeCell ref="L13:M13"/>
    <mergeCell ref="A14:C14"/>
    <mergeCell ref="D14:E14"/>
    <mergeCell ref="F14:G14"/>
    <mergeCell ref="H14:I14"/>
    <mergeCell ref="J14:K14"/>
    <mergeCell ref="L14:M14"/>
    <mergeCell ref="A15:C15"/>
    <mergeCell ref="D15:E15"/>
    <mergeCell ref="F15:G15"/>
    <mergeCell ref="H15:I15"/>
    <mergeCell ref="J15:K15"/>
    <mergeCell ref="L15:M15"/>
    <mergeCell ref="A16:C16"/>
    <mergeCell ref="D16:E16"/>
    <mergeCell ref="F16:G16"/>
    <mergeCell ref="H16:I16"/>
    <mergeCell ref="J16:K16"/>
    <mergeCell ref="L16:M16"/>
    <mergeCell ref="A17:C17"/>
    <mergeCell ref="D17:E17"/>
    <mergeCell ref="F17:G17"/>
    <mergeCell ref="H17:I17"/>
    <mergeCell ref="J17:K17"/>
    <mergeCell ref="L17:M17"/>
    <mergeCell ref="A18:C18"/>
    <mergeCell ref="D18:E18"/>
    <mergeCell ref="F18:G18"/>
    <mergeCell ref="H18:I18"/>
    <mergeCell ref="J18:K18"/>
    <mergeCell ref="L18:M18"/>
    <mergeCell ref="A19:C19"/>
    <mergeCell ref="D19:E19"/>
    <mergeCell ref="F19:G19"/>
    <mergeCell ref="H19:I19"/>
    <mergeCell ref="J19:K19"/>
    <mergeCell ref="L19:M19"/>
    <mergeCell ref="A20:C20"/>
    <mergeCell ref="D20:E20"/>
    <mergeCell ref="F20:G20"/>
    <mergeCell ref="H20:I20"/>
    <mergeCell ref="J20:K20"/>
    <mergeCell ref="L20:M20"/>
    <mergeCell ref="A21:C21"/>
    <mergeCell ref="D21:E21"/>
    <mergeCell ref="F21:G21"/>
    <mergeCell ref="H21:I21"/>
    <mergeCell ref="J21:K21"/>
    <mergeCell ref="L21:M21"/>
    <mergeCell ref="A22:C22"/>
    <mergeCell ref="D22:E22"/>
    <mergeCell ref="F22:G22"/>
    <mergeCell ref="H22:I22"/>
    <mergeCell ref="J22:K22"/>
    <mergeCell ref="L22:M22"/>
    <mergeCell ref="A23:C23"/>
    <mergeCell ref="D23:E23"/>
    <mergeCell ref="F23:G23"/>
    <mergeCell ref="H23:I23"/>
    <mergeCell ref="J23:K23"/>
    <mergeCell ref="L23:M23"/>
    <mergeCell ref="A24:C24"/>
    <mergeCell ref="D24:E24"/>
    <mergeCell ref="F24:G24"/>
    <mergeCell ref="H24:I24"/>
    <mergeCell ref="J24:K24"/>
    <mergeCell ref="L24:M24"/>
    <mergeCell ref="A25:C25"/>
    <mergeCell ref="D25:E25"/>
    <mergeCell ref="F25:G25"/>
    <mergeCell ref="H25:I25"/>
    <mergeCell ref="J25:K25"/>
    <mergeCell ref="L25:M25"/>
    <mergeCell ref="A26:C26"/>
    <mergeCell ref="D26:E26"/>
    <mergeCell ref="F26:G26"/>
    <mergeCell ref="J26:K26"/>
    <mergeCell ref="L26:M26"/>
    <mergeCell ref="H26:I26"/>
    <mergeCell ref="A27:C27"/>
    <mergeCell ref="D27:E27"/>
    <mergeCell ref="F27:G27"/>
    <mergeCell ref="J27:K27"/>
    <mergeCell ref="L27:M27"/>
    <mergeCell ref="H27:I27"/>
    <mergeCell ref="A28:C28"/>
    <mergeCell ref="D28:E28"/>
    <mergeCell ref="F28:G28"/>
    <mergeCell ref="J28:K28"/>
    <mergeCell ref="L28:M28"/>
    <mergeCell ref="H28:I28"/>
    <mergeCell ref="A29:C29"/>
    <mergeCell ref="D29:E29"/>
    <mergeCell ref="F29:G29"/>
    <mergeCell ref="J29:K29"/>
    <mergeCell ref="L29:M29"/>
    <mergeCell ref="H29:I29"/>
    <mergeCell ref="A30:C30"/>
    <mergeCell ref="D30:E30"/>
    <mergeCell ref="F30:G30"/>
    <mergeCell ref="H30:I30"/>
    <mergeCell ref="J30:K30"/>
    <mergeCell ref="L30:M30"/>
    <mergeCell ref="A31:C31"/>
    <mergeCell ref="D31:E31"/>
    <mergeCell ref="F31:G31"/>
    <mergeCell ref="H31:I31"/>
    <mergeCell ref="J31:K31"/>
    <mergeCell ref="L31:M31"/>
    <mergeCell ref="A32:C32"/>
    <mergeCell ref="D32:E32"/>
    <mergeCell ref="F32:G32"/>
    <mergeCell ref="H32:I32"/>
    <mergeCell ref="J32:K32"/>
    <mergeCell ref="L32:M32"/>
    <mergeCell ref="A33:C33"/>
    <mergeCell ref="D33:E33"/>
    <mergeCell ref="F33:G33"/>
    <mergeCell ref="H33:I33"/>
    <mergeCell ref="J33:K33"/>
    <mergeCell ref="L33:M33"/>
    <mergeCell ref="A34:C34"/>
    <mergeCell ref="D34:E34"/>
    <mergeCell ref="F34:G34"/>
    <mergeCell ref="H34:I34"/>
    <mergeCell ref="J34:K34"/>
    <mergeCell ref="L34:M34"/>
    <mergeCell ref="A35:C35"/>
    <mergeCell ref="D35:E35"/>
    <mergeCell ref="F35:G35"/>
    <mergeCell ref="H35:I35"/>
    <mergeCell ref="J35:K35"/>
    <mergeCell ref="L35:M35"/>
    <mergeCell ref="A36:C36"/>
    <mergeCell ref="D36:E36"/>
    <mergeCell ref="F36:G36"/>
    <mergeCell ref="H36:I36"/>
    <mergeCell ref="J36:K36"/>
    <mergeCell ref="L36:M36"/>
    <mergeCell ref="A37:C37"/>
    <mergeCell ref="D37:E37"/>
    <mergeCell ref="F37:G37"/>
    <mergeCell ref="H37:I37"/>
    <mergeCell ref="J37:K37"/>
    <mergeCell ref="L37:M37"/>
    <mergeCell ref="A38:C38"/>
    <mergeCell ref="D38:E38"/>
    <mergeCell ref="F38:G38"/>
    <mergeCell ref="H38:I38"/>
    <mergeCell ref="J38:K38"/>
    <mergeCell ref="L38:M38"/>
    <mergeCell ref="A40:M40"/>
    <mergeCell ref="A42:M42"/>
    <mergeCell ref="B44:G44"/>
    <mergeCell ref="H44:M44"/>
    <mergeCell ref="B45:G45"/>
    <mergeCell ref="H45:M45"/>
    <mergeCell ref="A46:A50"/>
    <mergeCell ref="B46:G50"/>
    <mergeCell ref="H46:M50"/>
    <mergeCell ref="A52:H52"/>
    <mergeCell ref="A54:A55"/>
    <mergeCell ref="B54:C54"/>
    <mergeCell ref="D54:F54"/>
    <mergeCell ref="H54:J54"/>
    <mergeCell ref="K54:M54"/>
  </mergeCells>
  <printOptions/>
  <pageMargins left="1.1811023622047245" right="0.4724409448818898" top="0.7086614173228347" bottom="0.5511811023622047" header="0.2755905511811024" footer="0.5118110236220472"/>
  <pageSetup fitToHeight="0" horizontalDpi="300" verticalDpi="300" orientation="landscape" paperSize="9" scale="50" r:id="rId1"/>
  <headerFooter alignWithMargins="0">
    <oddHeader xml:space="preserve">&amp;C&amp;"Times New Roman,Обычный"&amp;14 </oddHeader>
  </headerFooter>
  <rowBreaks count="1" manualBreakCount="1">
    <brk id="45" max="12" man="1"/>
  </rowBreaks>
</worksheet>
</file>

<file path=xl/worksheets/sheet3.xml><?xml version="1.0" encoding="utf-8"?>
<worksheet xmlns="http://schemas.openxmlformats.org/spreadsheetml/2006/main" xmlns:r="http://schemas.openxmlformats.org/officeDocument/2006/relationships">
  <sheetPr>
    <tabColor indexed="21"/>
  </sheetPr>
  <dimension ref="A1:AK104"/>
  <sheetViews>
    <sheetView view="pageBreakPreview" zoomScale="70" zoomScaleSheetLayoutView="70" zoomScalePageLayoutView="0" workbookViewId="0" topLeftCell="A31">
      <selection activeCell="B7" sqref="B7:M7"/>
    </sheetView>
  </sheetViews>
  <sheetFormatPr defaultColWidth="9.00390625" defaultRowHeight="12.75"/>
  <cols>
    <col min="1" max="1" width="8.25390625" style="43" customWidth="1"/>
    <col min="2" max="2" width="38.375" style="43" customWidth="1"/>
    <col min="3" max="6" width="11.25390625" style="43" customWidth="1"/>
    <col min="7" max="7" width="13.875" style="43" customWidth="1"/>
    <col min="8" max="9" width="11.00390625" style="43" customWidth="1"/>
    <col min="10" max="10" width="14.125" style="43" customWidth="1"/>
    <col min="11" max="11" width="11.00390625" style="43" customWidth="1"/>
    <col min="12" max="12" width="13.125" style="43" customWidth="1"/>
    <col min="13" max="14" width="11.00390625" style="43" customWidth="1"/>
    <col min="15" max="15" width="12.375" style="43" customWidth="1"/>
    <col min="16" max="16" width="10.75390625" style="43" customWidth="1"/>
    <col min="17" max="19" width="11.00390625" style="43" customWidth="1"/>
    <col min="20" max="20" width="10.625" style="43" customWidth="1"/>
    <col min="21" max="22" width="11.00390625" style="43" customWidth="1"/>
    <col min="23" max="23" width="7.125" style="43" customWidth="1"/>
    <col min="24" max="24" width="11.00390625" style="43" customWidth="1"/>
    <col min="25" max="25" width="10.375" style="43" customWidth="1"/>
    <col min="26" max="29" width="11.00390625" style="43" customWidth="1"/>
    <col min="30" max="30" width="8.625" style="43" customWidth="1"/>
    <col min="31" max="31" width="12.125" style="43" customWidth="1"/>
    <col min="32" max="16384" width="9.125" style="43" customWidth="1"/>
  </cols>
  <sheetData>
    <row r="1" spans="1:31" ht="18.75">
      <c r="A1" s="2"/>
      <c r="B1" s="2"/>
      <c r="C1" s="2"/>
      <c r="D1" s="2"/>
      <c r="E1" s="2"/>
      <c r="F1" s="2"/>
      <c r="G1" s="2"/>
      <c r="H1" s="2"/>
      <c r="I1" s="2"/>
      <c r="J1" s="2"/>
      <c r="K1" s="2"/>
      <c r="L1" s="2"/>
      <c r="M1" s="2"/>
      <c r="N1" s="2"/>
      <c r="O1" s="2"/>
      <c r="Q1" s="101"/>
      <c r="R1" s="101"/>
      <c r="S1" s="101"/>
      <c r="T1" s="101"/>
      <c r="U1" s="101"/>
      <c r="AB1" s="203"/>
      <c r="AC1" s="203"/>
      <c r="AD1" s="203"/>
      <c r="AE1" s="203"/>
    </row>
    <row r="2" spans="2:33" ht="18.75" customHeight="1">
      <c r="B2" s="102" t="s">
        <v>206</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G2" s="43">
        <v>1.4</v>
      </c>
    </row>
    <row r="3" spans="1:33" ht="18.75">
      <c r="A3" s="103"/>
      <c r="B3" s="103"/>
      <c r="C3" s="103"/>
      <c r="D3" s="103"/>
      <c r="E3" s="103"/>
      <c r="F3" s="103"/>
      <c r="G3" s="103"/>
      <c r="H3" s="103"/>
      <c r="I3" s="103"/>
      <c r="J3" s="103"/>
      <c r="K3" s="103"/>
      <c r="L3" s="103"/>
      <c r="M3" s="103"/>
      <c r="N3" s="103"/>
      <c r="O3" s="103"/>
      <c r="P3" s="103"/>
      <c r="Q3" s="103"/>
      <c r="R3" s="103"/>
      <c r="S3" s="103"/>
      <c r="T3" s="90"/>
      <c r="U3" s="90"/>
      <c r="V3" s="90"/>
      <c r="W3" s="90"/>
      <c r="X3" s="90"/>
      <c r="Y3" s="90"/>
      <c r="Z3" s="90"/>
      <c r="AA3" s="90"/>
      <c r="AB3" s="90"/>
      <c r="AC3" s="90"/>
      <c r="AD3" s="90"/>
      <c r="AE3" s="90"/>
      <c r="AG3" s="43">
        <v>1.4</v>
      </c>
    </row>
    <row r="4" spans="1:33" ht="41.25" customHeight="1">
      <c r="A4" s="185" t="s">
        <v>207</v>
      </c>
      <c r="B4" s="185" t="s">
        <v>208</v>
      </c>
      <c r="C4" s="144" t="s">
        <v>209</v>
      </c>
      <c r="D4" s="144"/>
      <c r="E4" s="144"/>
      <c r="F4" s="144"/>
      <c r="G4" s="144" t="s">
        <v>210</v>
      </c>
      <c r="H4" s="144"/>
      <c r="I4" s="144"/>
      <c r="J4" s="144"/>
      <c r="K4" s="144"/>
      <c r="L4" s="144"/>
      <c r="M4" s="144"/>
      <c r="N4" s="144" t="s">
        <v>211</v>
      </c>
      <c r="O4" s="144"/>
      <c r="P4" s="144"/>
      <c r="Q4" s="144"/>
      <c r="R4" s="144"/>
      <c r="S4" s="144"/>
      <c r="T4" s="144"/>
      <c r="U4" s="144"/>
      <c r="V4" s="144"/>
      <c r="W4" s="144"/>
      <c r="X4" s="144"/>
      <c r="Y4" s="144"/>
      <c r="Z4" s="187" t="s">
        <v>212</v>
      </c>
      <c r="AA4" s="187"/>
      <c r="AB4" s="187"/>
      <c r="AC4" s="186" t="s">
        <v>213</v>
      </c>
      <c r="AD4" s="186"/>
      <c r="AE4" s="186"/>
      <c r="AG4" s="43">
        <v>1.4</v>
      </c>
    </row>
    <row r="5" spans="1:33" ht="48.75" customHeight="1">
      <c r="A5" s="185"/>
      <c r="B5" s="185"/>
      <c r="C5" s="144"/>
      <c r="D5" s="144"/>
      <c r="E5" s="144"/>
      <c r="F5" s="144"/>
      <c r="G5" s="144"/>
      <c r="H5" s="144"/>
      <c r="I5" s="144"/>
      <c r="J5" s="144"/>
      <c r="K5" s="144"/>
      <c r="L5" s="144"/>
      <c r="M5" s="144"/>
      <c r="N5" s="144" t="s">
        <v>214</v>
      </c>
      <c r="O5" s="144"/>
      <c r="P5" s="144"/>
      <c r="Q5" s="144"/>
      <c r="R5" s="144" t="s">
        <v>215</v>
      </c>
      <c r="S5" s="144"/>
      <c r="T5" s="144"/>
      <c r="U5" s="144"/>
      <c r="V5" s="144" t="s">
        <v>172</v>
      </c>
      <c r="W5" s="144"/>
      <c r="X5" s="144"/>
      <c r="Y5" s="144"/>
      <c r="Z5" s="187"/>
      <c r="AA5" s="187"/>
      <c r="AB5" s="187"/>
      <c r="AC5" s="186"/>
      <c r="AD5" s="186"/>
      <c r="AE5" s="186"/>
      <c r="AG5" s="43">
        <v>1.4</v>
      </c>
    </row>
    <row r="6" spans="1:37" ht="18" customHeight="1">
      <c r="A6" s="104">
        <v>1</v>
      </c>
      <c r="B6" s="105">
        <v>2</v>
      </c>
      <c r="C6" s="187">
        <v>3</v>
      </c>
      <c r="D6" s="187"/>
      <c r="E6" s="187"/>
      <c r="F6" s="187"/>
      <c r="G6" s="187">
        <v>4</v>
      </c>
      <c r="H6" s="187"/>
      <c r="I6" s="187"/>
      <c r="J6" s="187"/>
      <c r="K6" s="187"/>
      <c r="L6" s="187"/>
      <c r="M6" s="187"/>
      <c r="N6" s="183">
        <v>5</v>
      </c>
      <c r="O6" s="183"/>
      <c r="P6" s="183"/>
      <c r="Q6" s="183"/>
      <c r="R6" s="183">
        <v>6</v>
      </c>
      <c r="S6" s="183"/>
      <c r="T6" s="183"/>
      <c r="U6" s="183"/>
      <c r="V6" s="183">
        <v>7</v>
      </c>
      <c r="W6" s="183"/>
      <c r="X6" s="183"/>
      <c r="Y6" s="183"/>
      <c r="Z6" s="184">
        <v>8</v>
      </c>
      <c r="AA6" s="184"/>
      <c r="AB6" s="184"/>
      <c r="AC6" s="183">
        <v>9</v>
      </c>
      <c r="AD6" s="183"/>
      <c r="AE6" s="183"/>
      <c r="AG6" s="43">
        <v>1.4</v>
      </c>
      <c r="AH6" s="178">
        <v>46210</v>
      </c>
      <c r="AI6" s="178"/>
      <c r="AJ6" s="178"/>
      <c r="AK6" s="178"/>
    </row>
    <row r="7" spans="1:37" ht="25.5" customHeight="1">
      <c r="A7" s="104">
        <v>1</v>
      </c>
      <c r="B7" s="106" t="s">
        <v>216</v>
      </c>
      <c r="C7" s="187">
        <v>2004</v>
      </c>
      <c r="D7" s="187"/>
      <c r="E7" s="187"/>
      <c r="F7" s="187"/>
      <c r="G7" s="178" t="s">
        <v>217</v>
      </c>
      <c r="H7" s="178"/>
      <c r="I7" s="178"/>
      <c r="J7" s="178"/>
      <c r="K7" s="178"/>
      <c r="L7" s="178"/>
      <c r="M7" s="178"/>
      <c r="N7" s="202"/>
      <c r="O7" s="202"/>
      <c r="P7" s="202"/>
      <c r="Q7" s="202"/>
      <c r="R7" s="178"/>
      <c r="S7" s="178"/>
      <c r="T7" s="178"/>
      <c r="U7" s="178"/>
      <c r="V7" s="179">
        <v>10</v>
      </c>
      <c r="W7" s="179"/>
      <c r="X7" s="179"/>
      <c r="Y7" s="179"/>
      <c r="Z7" s="180"/>
      <c r="AA7" s="180"/>
      <c r="AB7" s="180"/>
      <c r="AC7" s="181"/>
      <c r="AD7" s="181"/>
      <c r="AE7" s="181"/>
      <c r="AG7" s="43">
        <v>1.4</v>
      </c>
      <c r="AH7" s="178">
        <v>22726</v>
      </c>
      <c r="AI7" s="178"/>
      <c r="AJ7" s="178"/>
      <c r="AK7" s="178"/>
    </row>
    <row r="8" spans="1:37" ht="19.5" customHeight="1">
      <c r="A8" s="104">
        <v>2</v>
      </c>
      <c r="B8" s="105"/>
      <c r="C8" s="187"/>
      <c r="D8" s="187"/>
      <c r="E8" s="187"/>
      <c r="F8" s="187"/>
      <c r="G8" s="178"/>
      <c r="H8" s="178"/>
      <c r="I8" s="178"/>
      <c r="J8" s="178"/>
      <c r="K8" s="178"/>
      <c r="L8" s="178"/>
      <c r="M8" s="178"/>
      <c r="N8" s="202"/>
      <c r="O8" s="202"/>
      <c r="P8" s="202"/>
      <c r="Q8" s="202"/>
      <c r="R8" s="178"/>
      <c r="S8" s="178"/>
      <c r="T8" s="178"/>
      <c r="U8" s="178"/>
      <c r="V8" s="178"/>
      <c r="W8" s="178"/>
      <c r="X8" s="178"/>
      <c r="Y8" s="178"/>
      <c r="Z8" s="180"/>
      <c r="AA8" s="180"/>
      <c r="AB8" s="180"/>
      <c r="AC8" s="181"/>
      <c r="AD8" s="181"/>
      <c r="AE8" s="181"/>
      <c r="AG8" s="43">
        <v>1.4</v>
      </c>
      <c r="AH8" s="178">
        <v>9238</v>
      </c>
      <c r="AI8" s="178"/>
      <c r="AJ8" s="178"/>
      <c r="AK8" s="178"/>
    </row>
    <row r="9" spans="1:37" ht="19.5" customHeight="1">
      <c r="A9" s="104">
        <v>3</v>
      </c>
      <c r="B9" s="105"/>
      <c r="C9" s="187"/>
      <c r="D9" s="187"/>
      <c r="E9" s="187"/>
      <c r="F9" s="187"/>
      <c r="G9" s="178"/>
      <c r="H9" s="178"/>
      <c r="I9" s="178"/>
      <c r="J9" s="178"/>
      <c r="K9" s="178"/>
      <c r="L9" s="178"/>
      <c r="M9" s="178"/>
      <c r="N9" s="202"/>
      <c r="O9" s="202"/>
      <c r="P9" s="202"/>
      <c r="Q9" s="202"/>
      <c r="R9" s="178"/>
      <c r="S9" s="178"/>
      <c r="T9" s="178"/>
      <c r="U9" s="178"/>
      <c r="V9" s="178"/>
      <c r="W9" s="178"/>
      <c r="X9" s="178"/>
      <c r="Y9" s="178"/>
      <c r="Z9" s="180"/>
      <c r="AA9" s="180"/>
      <c r="AB9" s="180"/>
      <c r="AC9" s="181"/>
      <c r="AD9" s="181"/>
      <c r="AE9" s="181"/>
      <c r="AG9" s="43">
        <v>1.4</v>
      </c>
      <c r="AH9" s="178">
        <v>29240</v>
      </c>
      <c r="AI9" s="178"/>
      <c r="AJ9" s="178"/>
      <c r="AK9" s="178"/>
    </row>
    <row r="10" spans="1:37" ht="19.5" customHeight="1">
      <c r="A10" s="104">
        <v>4</v>
      </c>
      <c r="B10" s="105"/>
      <c r="C10" s="187"/>
      <c r="D10" s="187"/>
      <c r="E10" s="187"/>
      <c r="F10" s="187"/>
      <c r="G10" s="178"/>
      <c r="H10" s="178"/>
      <c r="I10" s="178"/>
      <c r="J10" s="178"/>
      <c r="K10" s="178"/>
      <c r="L10" s="178"/>
      <c r="M10" s="178"/>
      <c r="N10" s="202"/>
      <c r="O10" s="202"/>
      <c r="P10" s="202"/>
      <c r="Q10" s="202"/>
      <c r="R10" s="178"/>
      <c r="S10" s="178"/>
      <c r="T10" s="178"/>
      <c r="U10" s="178"/>
      <c r="V10" s="178"/>
      <c r="W10" s="178"/>
      <c r="X10" s="178"/>
      <c r="Y10" s="178"/>
      <c r="Z10" s="180"/>
      <c r="AA10" s="180"/>
      <c r="AB10" s="180"/>
      <c r="AC10" s="181"/>
      <c r="AD10" s="181"/>
      <c r="AE10" s="181"/>
      <c r="AG10" s="43">
        <v>1.4</v>
      </c>
      <c r="AH10" s="178">
        <v>437</v>
      </c>
      <c r="AI10" s="178"/>
      <c r="AJ10" s="178"/>
      <c r="AK10" s="178"/>
    </row>
    <row r="11" spans="1:37" ht="19.5" customHeight="1">
      <c r="A11" s="104">
        <v>5</v>
      </c>
      <c r="B11" s="105"/>
      <c r="C11" s="187"/>
      <c r="D11" s="187"/>
      <c r="E11" s="187"/>
      <c r="F11" s="187"/>
      <c r="G11" s="178"/>
      <c r="H11" s="178"/>
      <c r="I11" s="178"/>
      <c r="J11" s="178"/>
      <c r="K11" s="178"/>
      <c r="L11" s="178"/>
      <c r="M11" s="178"/>
      <c r="N11" s="202"/>
      <c r="O11" s="202"/>
      <c r="P11" s="202"/>
      <c r="Q11" s="202"/>
      <c r="R11" s="178"/>
      <c r="S11" s="178"/>
      <c r="T11" s="178"/>
      <c r="U11" s="178"/>
      <c r="V11" s="178"/>
      <c r="W11" s="178"/>
      <c r="X11" s="178"/>
      <c r="Y11" s="178"/>
      <c r="Z11" s="180"/>
      <c r="AA11" s="180"/>
      <c r="AB11" s="180"/>
      <c r="AC11" s="181"/>
      <c r="AD11" s="181"/>
      <c r="AE11" s="181"/>
      <c r="AG11" s="43">
        <v>1.4</v>
      </c>
      <c r="AH11" s="178">
        <v>453</v>
      </c>
      <c r="AI11" s="178"/>
      <c r="AJ11" s="178"/>
      <c r="AK11" s="178"/>
    </row>
    <row r="12" spans="1:37" ht="19.5" customHeight="1">
      <c r="A12" s="104">
        <v>6</v>
      </c>
      <c r="B12" s="105"/>
      <c r="C12" s="187"/>
      <c r="D12" s="187"/>
      <c r="E12" s="187"/>
      <c r="F12" s="187"/>
      <c r="G12" s="178"/>
      <c r="H12" s="178"/>
      <c r="I12" s="178"/>
      <c r="J12" s="178"/>
      <c r="K12" s="178"/>
      <c r="L12" s="178"/>
      <c r="M12" s="178"/>
      <c r="N12" s="202"/>
      <c r="O12" s="202"/>
      <c r="P12" s="202"/>
      <c r="Q12" s="202"/>
      <c r="R12" s="178"/>
      <c r="S12" s="178"/>
      <c r="T12" s="178"/>
      <c r="U12" s="178"/>
      <c r="V12" s="178"/>
      <c r="W12" s="178"/>
      <c r="X12" s="178"/>
      <c r="Y12" s="178"/>
      <c r="Z12" s="180"/>
      <c r="AA12" s="180"/>
      <c r="AB12" s="180"/>
      <c r="AC12" s="181"/>
      <c r="AD12" s="181"/>
      <c r="AE12" s="181"/>
      <c r="AG12" s="43">
        <v>1.4</v>
      </c>
      <c r="AH12" s="178">
        <v>868</v>
      </c>
      <c r="AI12" s="178"/>
      <c r="AJ12" s="178"/>
      <c r="AK12" s="178"/>
    </row>
    <row r="13" spans="1:37" ht="19.5" customHeight="1">
      <c r="A13" s="104">
        <v>7</v>
      </c>
      <c r="B13" s="105"/>
      <c r="C13" s="187"/>
      <c r="D13" s="187"/>
      <c r="E13" s="187"/>
      <c r="F13" s="187"/>
      <c r="G13" s="178"/>
      <c r="H13" s="178"/>
      <c r="I13" s="178"/>
      <c r="J13" s="178"/>
      <c r="K13" s="178"/>
      <c r="L13" s="178"/>
      <c r="M13" s="178"/>
      <c r="N13" s="202"/>
      <c r="O13" s="202"/>
      <c r="P13" s="202"/>
      <c r="Q13" s="202"/>
      <c r="R13" s="178"/>
      <c r="S13" s="178"/>
      <c r="T13" s="178"/>
      <c r="U13" s="178"/>
      <c r="V13" s="178"/>
      <c r="W13" s="178"/>
      <c r="X13" s="178"/>
      <c r="Y13" s="178"/>
      <c r="Z13" s="180"/>
      <c r="AA13" s="180"/>
      <c r="AB13" s="180"/>
      <c r="AC13" s="181"/>
      <c r="AD13" s="181"/>
      <c r="AE13" s="181"/>
      <c r="AG13" s="43">
        <v>1.4</v>
      </c>
      <c r="AH13" s="178">
        <v>90</v>
      </c>
      <c r="AI13" s="178"/>
      <c r="AJ13" s="178"/>
      <c r="AK13" s="178"/>
    </row>
    <row r="14" spans="1:37" ht="19.5" customHeight="1">
      <c r="A14" s="104">
        <v>8</v>
      </c>
      <c r="B14" s="105"/>
      <c r="C14" s="187"/>
      <c r="D14" s="187"/>
      <c r="E14" s="187"/>
      <c r="F14" s="187"/>
      <c r="G14" s="178"/>
      <c r="H14" s="178"/>
      <c r="I14" s="178"/>
      <c r="J14" s="178"/>
      <c r="K14" s="178"/>
      <c r="L14" s="178"/>
      <c r="M14" s="178"/>
      <c r="N14" s="202"/>
      <c r="O14" s="202"/>
      <c r="P14" s="202"/>
      <c r="Q14" s="202"/>
      <c r="R14" s="178"/>
      <c r="S14" s="178"/>
      <c r="T14" s="178"/>
      <c r="U14" s="178"/>
      <c r="V14" s="178"/>
      <c r="W14" s="178"/>
      <c r="X14" s="178"/>
      <c r="Y14" s="178"/>
      <c r="Z14" s="180"/>
      <c r="AA14" s="180"/>
      <c r="AB14" s="180"/>
      <c r="AC14" s="181"/>
      <c r="AD14" s="181"/>
      <c r="AE14" s="181"/>
      <c r="AG14" s="43">
        <v>1.4</v>
      </c>
      <c r="AH14" s="178">
        <v>173</v>
      </c>
      <c r="AI14" s="178"/>
      <c r="AJ14" s="178"/>
      <c r="AK14" s="178"/>
    </row>
    <row r="15" spans="1:37" ht="19.5" customHeight="1">
      <c r="A15" s="104">
        <v>9</v>
      </c>
      <c r="B15" s="105"/>
      <c r="C15" s="187"/>
      <c r="D15" s="187"/>
      <c r="E15" s="187"/>
      <c r="F15" s="187"/>
      <c r="G15" s="178"/>
      <c r="H15" s="178"/>
      <c r="I15" s="178"/>
      <c r="J15" s="178"/>
      <c r="K15" s="178"/>
      <c r="L15" s="178"/>
      <c r="M15" s="178"/>
      <c r="N15" s="202"/>
      <c r="O15" s="202"/>
      <c r="P15" s="202"/>
      <c r="Q15" s="202"/>
      <c r="R15" s="178"/>
      <c r="S15" s="178"/>
      <c r="T15" s="178"/>
      <c r="U15" s="178"/>
      <c r="V15" s="178"/>
      <c r="W15" s="178"/>
      <c r="X15" s="178"/>
      <c r="Y15" s="178"/>
      <c r="Z15" s="180"/>
      <c r="AA15" s="180"/>
      <c r="AB15" s="180"/>
      <c r="AC15" s="181"/>
      <c r="AD15" s="181"/>
      <c r="AE15" s="181"/>
      <c r="AG15" s="43">
        <v>1.4</v>
      </c>
      <c r="AH15" s="178">
        <v>672</v>
      </c>
      <c r="AI15" s="178"/>
      <c r="AJ15" s="178"/>
      <c r="AK15" s="178"/>
    </row>
    <row r="16" spans="1:37" ht="19.5" customHeight="1">
      <c r="A16" s="104">
        <v>10</v>
      </c>
      <c r="B16" s="105"/>
      <c r="C16" s="187"/>
      <c r="D16" s="187"/>
      <c r="E16" s="187"/>
      <c r="F16" s="187"/>
      <c r="G16" s="178"/>
      <c r="H16" s="178"/>
      <c r="I16" s="178"/>
      <c r="J16" s="178"/>
      <c r="K16" s="178"/>
      <c r="L16" s="178"/>
      <c r="M16" s="178"/>
      <c r="N16" s="202"/>
      <c r="O16" s="202"/>
      <c r="P16" s="202"/>
      <c r="Q16" s="202"/>
      <c r="R16" s="178"/>
      <c r="S16" s="178"/>
      <c r="T16" s="178"/>
      <c r="U16" s="178"/>
      <c r="V16" s="178"/>
      <c r="W16" s="178"/>
      <c r="X16" s="178"/>
      <c r="Y16" s="178"/>
      <c r="Z16" s="180"/>
      <c r="AA16" s="180"/>
      <c r="AB16" s="180"/>
      <c r="AC16" s="181"/>
      <c r="AD16" s="181"/>
      <c r="AE16" s="181"/>
      <c r="AG16" s="43">
        <v>1.4</v>
      </c>
      <c r="AH16" s="178">
        <v>194</v>
      </c>
      <c r="AI16" s="178"/>
      <c r="AJ16" s="178"/>
      <c r="AK16" s="178"/>
    </row>
    <row r="17" spans="1:37" ht="19.5" customHeight="1">
      <c r="A17" s="104">
        <v>11</v>
      </c>
      <c r="B17" s="105"/>
      <c r="C17" s="187"/>
      <c r="D17" s="187"/>
      <c r="E17" s="187"/>
      <c r="F17" s="187"/>
      <c r="G17" s="178"/>
      <c r="H17" s="178"/>
      <c r="I17" s="178"/>
      <c r="J17" s="178"/>
      <c r="K17" s="178"/>
      <c r="L17" s="178"/>
      <c r="M17" s="178"/>
      <c r="N17" s="202"/>
      <c r="O17" s="202"/>
      <c r="P17" s="202"/>
      <c r="Q17" s="202"/>
      <c r="R17" s="178"/>
      <c r="S17" s="178"/>
      <c r="T17" s="178"/>
      <c r="U17" s="178"/>
      <c r="V17" s="178"/>
      <c r="W17" s="178"/>
      <c r="X17" s="178"/>
      <c r="Y17" s="178"/>
      <c r="Z17" s="180"/>
      <c r="AA17" s="180"/>
      <c r="AB17" s="180"/>
      <c r="AC17" s="181"/>
      <c r="AD17" s="181"/>
      <c r="AE17" s="181"/>
      <c r="AG17" s="43">
        <v>1.4</v>
      </c>
      <c r="AH17" s="178">
        <v>295</v>
      </c>
      <c r="AI17" s="178"/>
      <c r="AJ17" s="178"/>
      <c r="AK17" s="178"/>
    </row>
    <row r="18" spans="1:37" ht="19.5" customHeight="1">
      <c r="A18" s="104">
        <v>12</v>
      </c>
      <c r="B18" s="105"/>
      <c r="C18" s="187"/>
      <c r="D18" s="187"/>
      <c r="E18" s="187"/>
      <c r="F18" s="187"/>
      <c r="G18" s="178"/>
      <c r="H18" s="178"/>
      <c r="I18" s="178"/>
      <c r="J18" s="178"/>
      <c r="K18" s="178"/>
      <c r="L18" s="178"/>
      <c r="M18" s="178"/>
      <c r="N18" s="202"/>
      <c r="O18" s="202"/>
      <c r="P18" s="202"/>
      <c r="Q18" s="202"/>
      <c r="R18" s="178"/>
      <c r="S18" s="178"/>
      <c r="T18" s="178"/>
      <c r="U18" s="178"/>
      <c r="V18" s="178"/>
      <c r="W18" s="178"/>
      <c r="X18" s="178"/>
      <c r="Y18" s="178"/>
      <c r="Z18" s="180"/>
      <c r="AA18" s="180"/>
      <c r="AB18" s="180"/>
      <c r="AC18" s="181"/>
      <c r="AD18" s="181"/>
      <c r="AE18" s="181"/>
      <c r="AG18" s="43">
        <v>1.4</v>
      </c>
      <c r="AH18" s="178">
        <v>205</v>
      </c>
      <c r="AI18" s="178"/>
      <c r="AJ18" s="178"/>
      <c r="AK18" s="178"/>
    </row>
    <row r="19" spans="1:37" ht="19.5" customHeight="1">
      <c r="A19" s="104">
        <v>13</v>
      </c>
      <c r="B19" s="105"/>
      <c r="C19" s="187"/>
      <c r="D19" s="187"/>
      <c r="E19" s="187"/>
      <c r="F19" s="187"/>
      <c r="G19" s="178"/>
      <c r="H19" s="178"/>
      <c r="I19" s="178"/>
      <c r="J19" s="178"/>
      <c r="K19" s="178"/>
      <c r="L19" s="178"/>
      <c r="M19" s="178"/>
      <c r="N19" s="202"/>
      <c r="O19" s="202"/>
      <c r="P19" s="202"/>
      <c r="Q19" s="202"/>
      <c r="R19" s="178"/>
      <c r="S19" s="178"/>
      <c r="T19" s="178"/>
      <c r="U19" s="178"/>
      <c r="V19" s="178"/>
      <c r="W19" s="178"/>
      <c r="X19" s="178"/>
      <c r="Y19" s="178"/>
      <c r="Z19" s="180"/>
      <c r="AA19" s="180"/>
      <c r="AB19" s="180"/>
      <c r="AC19" s="181"/>
      <c r="AD19" s="181"/>
      <c r="AE19" s="181"/>
      <c r="AG19" s="43">
        <v>1.4</v>
      </c>
      <c r="AH19" s="178">
        <v>671</v>
      </c>
      <c r="AI19" s="178"/>
      <c r="AJ19" s="178"/>
      <c r="AK19" s="178"/>
    </row>
    <row r="20" spans="1:37" ht="19.5" customHeight="1">
      <c r="A20" s="104">
        <v>14</v>
      </c>
      <c r="B20" s="105"/>
      <c r="C20" s="187"/>
      <c r="D20" s="187"/>
      <c r="E20" s="187"/>
      <c r="F20" s="187"/>
      <c r="G20" s="178"/>
      <c r="H20" s="178"/>
      <c r="I20" s="178"/>
      <c r="J20" s="178"/>
      <c r="K20" s="178"/>
      <c r="L20" s="178"/>
      <c r="M20" s="178"/>
      <c r="N20" s="202"/>
      <c r="O20" s="202"/>
      <c r="P20" s="202"/>
      <c r="Q20" s="202"/>
      <c r="R20" s="178"/>
      <c r="S20" s="178"/>
      <c r="T20" s="178"/>
      <c r="U20" s="178"/>
      <c r="V20" s="178"/>
      <c r="W20" s="178"/>
      <c r="X20" s="178"/>
      <c r="Y20" s="178"/>
      <c r="Z20" s="180"/>
      <c r="AA20" s="180"/>
      <c r="AB20" s="180"/>
      <c r="AC20" s="181"/>
      <c r="AD20" s="181"/>
      <c r="AE20" s="181"/>
      <c r="AG20" s="43">
        <v>1.4</v>
      </c>
      <c r="AH20" s="178">
        <v>761</v>
      </c>
      <c r="AI20" s="178"/>
      <c r="AJ20" s="178"/>
      <c r="AK20" s="178"/>
    </row>
    <row r="21" spans="1:37" ht="19.5" customHeight="1">
      <c r="A21" s="104">
        <v>15</v>
      </c>
      <c r="B21" s="105"/>
      <c r="C21" s="187"/>
      <c r="D21" s="187"/>
      <c r="E21" s="187"/>
      <c r="F21" s="187"/>
      <c r="G21" s="178"/>
      <c r="H21" s="178"/>
      <c r="I21" s="178"/>
      <c r="J21" s="178"/>
      <c r="K21" s="178"/>
      <c r="L21" s="178"/>
      <c r="M21" s="178"/>
      <c r="N21" s="202"/>
      <c r="O21" s="202"/>
      <c r="P21" s="202"/>
      <c r="Q21" s="202"/>
      <c r="R21" s="178"/>
      <c r="S21" s="178"/>
      <c r="T21" s="178"/>
      <c r="U21" s="178"/>
      <c r="V21" s="178"/>
      <c r="W21" s="178"/>
      <c r="X21" s="178"/>
      <c r="Y21" s="178"/>
      <c r="Z21" s="180"/>
      <c r="AA21" s="180"/>
      <c r="AB21" s="180"/>
      <c r="AC21" s="181"/>
      <c r="AD21" s="181"/>
      <c r="AE21" s="181"/>
      <c r="AG21" s="43">
        <v>1.4</v>
      </c>
      <c r="AH21" s="178">
        <v>519</v>
      </c>
      <c r="AI21" s="178"/>
      <c r="AJ21" s="178"/>
      <c r="AK21" s="178"/>
    </row>
    <row r="22" spans="1:37" ht="19.5" customHeight="1">
      <c r="A22" s="104">
        <v>16</v>
      </c>
      <c r="B22" s="105"/>
      <c r="C22" s="187"/>
      <c r="D22" s="187"/>
      <c r="E22" s="187"/>
      <c r="F22" s="187"/>
      <c r="G22" s="178"/>
      <c r="H22" s="178"/>
      <c r="I22" s="178"/>
      <c r="J22" s="178"/>
      <c r="K22" s="178"/>
      <c r="L22" s="178"/>
      <c r="M22" s="178"/>
      <c r="N22" s="202"/>
      <c r="O22" s="202"/>
      <c r="P22" s="202"/>
      <c r="Q22" s="202"/>
      <c r="R22" s="178"/>
      <c r="S22" s="178"/>
      <c r="T22" s="178"/>
      <c r="U22" s="178"/>
      <c r="V22" s="178"/>
      <c r="W22" s="178"/>
      <c r="X22" s="178"/>
      <c r="Y22" s="178"/>
      <c r="Z22" s="180"/>
      <c r="AA22" s="180"/>
      <c r="AB22" s="180"/>
      <c r="AC22" s="181"/>
      <c r="AD22" s="181"/>
      <c r="AE22" s="181"/>
      <c r="AG22" s="43">
        <v>1.4</v>
      </c>
      <c r="AH22" s="178">
        <v>240</v>
      </c>
      <c r="AI22" s="178"/>
      <c r="AJ22" s="178"/>
      <c r="AK22" s="178"/>
    </row>
    <row r="23" spans="1:37" ht="19.5" customHeight="1">
      <c r="A23" s="104">
        <v>17</v>
      </c>
      <c r="B23" s="105"/>
      <c r="C23" s="187"/>
      <c r="D23" s="187"/>
      <c r="E23" s="187"/>
      <c r="F23" s="187"/>
      <c r="G23" s="178"/>
      <c r="H23" s="178"/>
      <c r="I23" s="178"/>
      <c r="J23" s="178"/>
      <c r="K23" s="178"/>
      <c r="L23" s="178"/>
      <c r="M23" s="178"/>
      <c r="N23" s="202"/>
      <c r="O23" s="202"/>
      <c r="P23" s="202"/>
      <c r="Q23" s="202"/>
      <c r="R23" s="178"/>
      <c r="S23" s="178"/>
      <c r="T23" s="178"/>
      <c r="U23" s="178"/>
      <c r="V23" s="178"/>
      <c r="W23" s="178"/>
      <c r="X23" s="178"/>
      <c r="Y23" s="178"/>
      <c r="Z23" s="180"/>
      <c r="AA23" s="180"/>
      <c r="AB23" s="180"/>
      <c r="AC23" s="181"/>
      <c r="AD23" s="181"/>
      <c r="AE23" s="181"/>
      <c r="AG23" s="43">
        <v>1.4</v>
      </c>
      <c r="AH23" s="178">
        <v>585</v>
      </c>
      <c r="AI23" s="178"/>
      <c r="AJ23" s="178"/>
      <c r="AK23" s="178"/>
    </row>
    <row r="24" spans="1:37" ht="19.5" customHeight="1">
      <c r="A24" s="104">
        <v>18</v>
      </c>
      <c r="B24" s="105"/>
      <c r="C24" s="187"/>
      <c r="D24" s="187"/>
      <c r="E24" s="187"/>
      <c r="F24" s="187"/>
      <c r="G24" s="178"/>
      <c r="H24" s="178"/>
      <c r="I24" s="178"/>
      <c r="J24" s="178"/>
      <c r="K24" s="178"/>
      <c r="L24" s="178"/>
      <c r="M24" s="178"/>
      <c r="N24" s="202"/>
      <c r="O24" s="202"/>
      <c r="P24" s="202"/>
      <c r="Q24" s="202"/>
      <c r="R24" s="178"/>
      <c r="S24" s="178"/>
      <c r="T24" s="178"/>
      <c r="U24" s="178"/>
      <c r="V24" s="178"/>
      <c r="W24" s="178"/>
      <c r="X24" s="178"/>
      <c r="Y24" s="178"/>
      <c r="Z24" s="180"/>
      <c r="AA24" s="180"/>
      <c r="AB24" s="180"/>
      <c r="AC24" s="181"/>
      <c r="AD24" s="181"/>
      <c r="AE24" s="181"/>
      <c r="AG24" s="43">
        <v>1.4</v>
      </c>
      <c r="AH24" s="178">
        <v>217</v>
      </c>
      <c r="AI24" s="178"/>
      <c r="AJ24" s="178"/>
      <c r="AK24" s="178"/>
    </row>
    <row r="25" spans="1:37" ht="19.5" customHeight="1">
      <c r="A25" s="104">
        <v>19</v>
      </c>
      <c r="B25" s="105"/>
      <c r="C25" s="187"/>
      <c r="D25" s="187"/>
      <c r="E25" s="187"/>
      <c r="F25" s="187"/>
      <c r="G25" s="178"/>
      <c r="H25" s="178"/>
      <c r="I25" s="178"/>
      <c r="J25" s="178"/>
      <c r="K25" s="178"/>
      <c r="L25" s="178"/>
      <c r="M25" s="178"/>
      <c r="N25" s="202"/>
      <c r="O25" s="202"/>
      <c r="P25" s="202"/>
      <c r="Q25" s="202"/>
      <c r="R25" s="178"/>
      <c r="S25" s="178"/>
      <c r="T25" s="178"/>
      <c r="U25" s="178"/>
      <c r="V25" s="178"/>
      <c r="W25" s="178"/>
      <c r="X25" s="178"/>
      <c r="Y25" s="178"/>
      <c r="Z25" s="180"/>
      <c r="AA25" s="180"/>
      <c r="AB25" s="180"/>
      <c r="AC25" s="181"/>
      <c r="AD25" s="181"/>
      <c r="AE25" s="181"/>
      <c r="AG25" s="43">
        <v>1.4</v>
      </c>
      <c r="AH25" s="178">
        <v>1072</v>
      </c>
      <c r="AI25" s="178"/>
      <c r="AJ25" s="178"/>
      <c r="AK25" s="178"/>
    </row>
    <row r="26" spans="1:37" ht="19.5" customHeight="1">
      <c r="A26" s="104">
        <v>20</v>
      </c>
      <c r="B26" s="105"/>
      <c r="C26" s="187"/>
      <c r="D26" s="187"/>
      <c r="E26" s="187"/>
      <c r="F26" s="187"/>
      <c r="G26" s="178"/>
      <c r="H26" s="178"/>
      <c r="I26" s="178"/>
      <c r="J26" s="178"/>
      <c r="K26" s="178"/>
      <c r="L26" s="178"/>
      <c r="M26" s="178"/>
      <c r="N26" s="202"/>
      <c r="O26" s="202"/>
      <c r="P26" s="202"/>
      <c r="Q26" s="202"/>
      <c r="R26" s="178"/>
      <c r="S26" s="178"/>
      <c r="T26" s="178"/>
      <c r="U26" s="178"/>
      <c r="V26" s="178"/>
      <c r="W26" s="178"/>
      <c r="X26" s="178"/>
      <c r="Y26" s="178"/>
      <c r="Z26" s="180"/>
      <c r="AA26" s="180"/>
      <c r="AB26" s="180"/>
      <c r="AC26" s="181"/>
      <c r="AD26" s="181"/>
      <c r="AE26" s="181"/>
      <c r="AG26" s="43">
        <v>1.4</v>
      </c>
      <c r="AH26" s="178">
        <v>134</v>
      </c>
      <c r="AI26" s="178"/>
      <c r="AJ26" s="178"/>
      <c r="AK26" s="178"/>
    </row>
    <row r="27" spans="1:33" ht="19.5" customHeight="1">
      <c r="A27" s="104">
        <v>21</v>
      </c>
      <c r="B27" s="105"/>
      <c r="C27" s="187"/>
      <c r="D27" s="187"/>
      <c r="E27" s="187"/>
      <c r="F27" s="187"/>
      <c r="G27" s="178"/>
      <c r="H27" s="178"/>
      <c r="I27" s="178"/>
      <c r="J27" s="178"/>
      <c r="K27" s="178"/>
      <c r="L27" s="178"/>
      <c r="M27" s="178"/>
      <c r="N27" s="202"/>
      <c r="O27" s="202"/>
      <c r="P27" s="202"/>
      <c r="Q27" s="202"/>
      <c r="R27" s="178"/>
      <c r="S27" s="178"/>
      <c r="T27" s="178"/>
      <c r="U27" s="178"/>
      <c r="V27" s="178"/>
      <c r="W27" s="178"/>
      <c r="X27" s="178"/>
      <c r="Y27" s="178"/>
      <c r="Z27" s="180"/>
      <c r="AA27" s="180"/>
      <c r="AB27" s="180"/>
      <c r="AC27" s="181"/>
      <c r="AD27" s="181"/>
      <c r="AE27" s="181"/>
      <c r="AG27" s="43">
        <v>1.4</v>
      </c>
    </row>
    <row r="28" spans="1:33" ht="19.5" customHeight="1">
      <c r="A28" s="174" t="s">
        <v>203</v>
      </c>
      <c r="B28" s="174"/>
      <c r="C28" s="174"/>
      <c r="D28" s="174"/>
      <c r="E28" s="174"/>
      <c r="F28" s="174"/>
      <c r="G28" s="174"/>
      <c r="H28" s="174"/>
      <c r="I28" s="174"/>
      <c r="J28" s="174"/>
      <c r="K28" s="174"/>
      <c r="L28" s="174"/>
      <c r="M28" s="174"/>
      <c r="N28" s="188">
        <f>SUM(N7:N27)</f>
        <v>0</v>
      </c>
      <c r="O28" s="188"/>
      <c r="P28" s="188"/>
      <c r="Q28" s="188"/>
      <c r="R28" s="188">
        <f>SUM(R7:R27)</f>
        <v>0</v>
      </c>
      <c r="S28" s="188"/>
      <c r="T28" s="188"/>
      <c r="U28" s="188"/>
      <c r="V28" s="188">
        <f>SUM(V7:V27)</f>
        <v>10</v>
      </c>
      <c r="W28" s="188"/>
      <c r="X28" s="188"/>
      <c r="Y28" s="188"/>
      <c r="Z28" s="176"/>
      <c r="AA28" s="176"/>
      <c r="AB28" s="176"/>
      <c r="AC28" s="177"/>
      <c r="AD28" s="177"/>
      <c r="AE28" s="177"/>
      <c r="AG28" s="43">
        <v>1.4</v>
      </c>
    </row>
    <row r="29" spans="1:33" ht="18.75" customHeight="1">
      <c r="A29" s="107"/>
      <c r="B29" s="107"/>
      <c r="C29" s="107"/>
      <c r="D29" s="107"/>
      <c r="E29" s="107"/>
      <c r="F29" s="107"/>
      <c r="G29" s="107"/>
      <c r="H29" s="107"/>
      <c r="I29" s="107"/>
      <c r="J29" s="107"/>
      <c r="K29" s="107"/>
      <c r="L29" s="107"/>
      <c r="M29" s="108"/>
      <c r="N29" s="108"/>
      <c r="O29" s="108"/>
      <c r="P29" s="108"/>
      <c r="Q29" s="109"/>
      <c r="R29" s="109"/>
      <c r="S29" s="109"/>
      <c r="T29" s="109"/>
      <c r="U29" s="109"/>
      <c r="V29" s="109"/>
      <c r="W29" s="110"/>
      <c r="X29" s="110"/>
      <c r="Y29" s="110"/>
      <c r="Z29" s="110"/>
      <c r="AA29" s="110"/>
      <c r="AB29" s="110"/>
      <c r="AC29" s="110"/>
      <c r="AD29" s="110"/>
      <c r="AE29" s="110"/>
      <c r="AG29" s="43">
        <v>1.35</v>
      </c>
    </row>
    <row r="30" spans="2:33" s="102" customFormat="1" ht="18.75" customHeight="1">
      <c r="B30" s="102" t="s">
        <v>218</v>
      </c>
      <c r="AG30" s="43">
        <v>1.35</v>
      </c>
    </row>
    <row r="31" spans="30:33" s="102" customFormat="1" ht="18.75" customHeight="1">
      <c r="AD31" s="75"/>
      <c r="AG31" s="43">
        <v>1.35</v>
      </c>
    </row>
    <row r="32" spans="1:31" ht="39.75" customHeight="1">
      <c r="A32" s="185" t="s">
        <v>207</v>
      </c>
      <c r="B32" s="185" t="s">
        <v>219</v>
      </c>
      <c r="C32" s="144" t="s">
        <v>208</v>
      </c>
      <c r="D32" s="144"/>
      <c r="E32" s="144"/>
      <c r="F32" s="144"/>
      <c r="G32" s="144" t="s">
        <v>210</v>
      </c>
      <c r="H32" s="144"/>
      <c r="I32" s="144"/>
      <c r="J32" s="144"/>
      <c r="K32" s="144"/>
      <c r="L32" s="144"/>
      <c r="M32" s="144"/>
      <c r="N32" s="144" t="s">
        <v>220</v>
      </c>
      <c r="O32" s="144"/>
      <c r="P32" s="144"/>
      <c r="Q32" s="201" t="s">
        <v>221</v>
      </c>
      <c r="R32" s="201"/>
      <c r="S32" s="201"/>
      <c r="T32" s="201"/>
      <c r="U32" s="201"/>
      <c r="V32" s="201"/>
      <c r="W32" s="201"/>
      <c r="X32" s="201"/>
      <c r="Y32" s="201"/>
      <c r="Z32" s="186" t="s">
        <v>212</v>
      </c>
      <c r="AA32" s="186"/>
      <c r="AB32" s="186"/>
      <c r="AC32" s="186" t="s">
        <v>213</v>
      </c>
      <c r="AD32" s="186"/>
      <c r="AE32" s="186"/>
    </row>
    <row r="33" spans="1:31" ht="18.75" customHeight="1">
      <c r="A33" s="185"/>
      <c r="B33" s="185"/>
      <c r="C33" s="144"/>
      <c r="D33" s="144"/>
      <c r="E33" s="144"/>
      <c r="F33" s="144"/>
      <c r="G33" s="144"/>
      <c r="H33" s="144"/>
      <c r="I33" s="144"/>
      <c r="J33" s="144"/>
      <c r="K33" s="144"/>
      <c r="L33" s="144"/>
      <c r="M33" s="144"/>
      <c r="N33" s="144"/>
      <c r="O33" s="144"/>
      <c r="P33" s="144"/>
      <c r="Q33" s="144" t="s">
        <v>214</v>
      </c>
      <c r="R33" s="144"/>
      <c r="S33" s="144"/>
      <c r="T33" s="144" t="s">
        <v>222</v>
      </c>
      <c r="U33" s="144"/>
      <c r="V33" s="144"/>
      <c r="W33" s="144" t="s">
        <v>223</v>
      </c>
      <c r="X33" s="144"/>
      <c r="Y33" s="144"/>
      <c r="Z33" s="186"/>
      <c r="AA33" s="186"/>
      <c r="AB33" s="186"/>
      <c r="AC33" s="186"/>
      <c r="AD33" s="186"/>
      <c r="AE33" s="186"/>
    </row>
    <row r="34" spans="1:31" ht="39" customHeight="1">
      <c r="A34" s="185"/>
      <c r="B34" s="185"/>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86"/>
      <c r="AA34" s="186"/>
      <c r="AB34" s="186"/>
      <c r="AC34" s="186"/>
      <c r="AD34" s="186"/>
      <c r="AE34" s="186"/>
    </row>
    <row r="35" spans="1:31" ht="18" customHeight="1">
      <c r="A35" s="104">
        <v>1</v>
      </c>
      <c r="B35" s="104">
        <v>2</v>
      </c>
      <c r="C35" s="187">
        <v>3</v>
      </c>
      <c r="D35" s="187"/>
      <c r="E35" s="187"/>
      <c r="F35" s="187"/>
      <c r="G35" s="187">
        <v>4</v>
      </c>
      <c r="H35" s="187"/>
      <c r="I35" s="187"/>
      <c r="J35" s="187"/>
      <c r="K35" s="187"/>
      <c r="L35" s="187"/>
      <c r="M35" s="187"/>
      <c r="N35" s="187">
        <v>5</v>
      </c>
      <c r="O35" s="187"/>
      <c r="P35" s="187"/>
      <c r="Q35" s="187">
        <v>6</v>
      </c>
      <c r="R35" s="187"/>
      <c r="S35" s="187"/>
      <c r="T35" s="187">
        <v>7</v>
      </c>
      <c r="U35" s="187"/>
      <c r="V35" s="187"/>
      <c r="W35" s="187">
        <v>8</v>
      </c>
      <c r="X35" s="187"/>
      <c r="Y35" s="187"/>
      <c r="Z35" s="187">
        <v>9</v>
      </c>
      <c r="AA35" s="187"/>
      <c r="AB35" s="187"/>
      <c r="AC35" s="187">
        <v>10</v>
      </c>
      <c r="AD35" s="187"/>
      <c r="AE35" s="187"/>
    </row>
    <row r="36" spans="1:31" ht="19.5" customHeight="1">
      <c r="A36" s="111"/>
      <c r="B36" s="112"/>
      <c r="C36" s="187"/>
      <c r="D36" s="187"/>
      <c r="E36" s="187"/>
      <c r="F36" s="187"/>
      <c r="G36" s="178"/>
      <c r="H36" s="178"/>
      <c r="I36" s="178"/>
      <c r="J36" s="178"/>
      <c r="K36" s="178"/>
      <c r="L36" s="178"/>
      <c r="M36" s="178"/>
      <c r="N36" s="198"/>
      <c r="O36" s="198"/>
      <c r="P36" s="198"/>
      <c r="Q36" s="199"/>
      <c r="R36" s="199"/>
      <c r="S36" s="199"/>
      <c r="T36" s="199"/>
      <c r="U36" s="199"/>
      <c r="V36" s="199"/>
      <c r="W36" s="200"/>
      <c r="X36" s="200"/>
      <c r="Y36" s="200"/>
      <c r="Z36" s="180"/>
      <c r="AA36" s="180"/>
      <c r="AB36" s="180"/>
      <c r="AC36" s="180"/>
      <c r="AD36" s="180"/>
      <c r="AE36" s="180"/>
    </row>
    <row r="37" spans="1:31" ht="19.5" customHeight="1">
      <c r="A37" s="111"/>
      <c r="B37" s="112"/>
      <c r="C37" s="197"/>
      <c r="D37" s="197"/>
      <c r="E37" s="197"/>
      <c r="F37" s="197"/>
      <c r="G37" s="178"/>
      <c r="H37" s="178"/>
      <c r="I37" s="178"/>
      <c r="J37" s="178"/>
      <c r="K37" s="178"/>
      <c r="L37" s="178"/>
      <c r="M37" s="178"/>
      <c r="N37" s="198"/>
      <c r="O37" s="198"/>
      <c r="P37" s="198"/>
      <c r="Q37" s="199"/>
      <c r="R37" s="199"/>
      <c r="S37" s="199"/>
      <c r="T37" s="199"/>
      <c r="U37" s="199"/>
      <c r="V37" s="199"/>
      <c r="W37" s="199"/>
      <c r="X37" s="199"/>
      <c r="Y37" s="199"/>
      <c r="Z37" s="180"/>
      <c r="AA37" s="180"/>
      <c r="AB37" s="180"/>
      <c r="AC37" s="180"/>
      <c r="AD37" s="180"/>
      <c r="AE37" s="180"/>
    </row>
    <row r="38" spans="1:31" ht="19.5" customHeight="1">
      <c r="A38" s="111"/>
      <c r="B38" s="112"/>
      <c r="C38" s="197"/>
      <c r="D38" s="197"/>
      <c r="E38" s="197"/>
      <c r="F38" s="197"/>
      <c r="G38" s="178"/>
      <c r="H38" s="178"/>
      <c r="I38" s="178"/>
      <c r="J38" s="178"/>
      <c r="K38" s="178"/>
      <c r="L38" s="178"/>
      <c r="M38" s="178"/>
      <c r="N38" s="198"/>
      <c r="O38" s="198"/>
      <c r="P38" s="198"/>
      <c r="Q38" s="199"/>
      <c r="R38" s="199"/>
      <c r="S38" s="199"/>
      <c r="T38" s="199"/>
      <c r="U38" s="199"/>
      <c r="V38" s="199"/>
      <c r="W38" s="199"/>
      <c r="X38" s="199"/>
      <c r="Y38" s="199"/>
      <c r="Z38" s="180"/>
      <c r="AA38" s="180"/>
      <c r="AB38" s="180"/>
      <c r="AC38" s="180"/>
      <c r="AD38" s="180"/>
      <c r="AE38" s="180"/>
    </row>
    <row r="39" spans="1:31" ht="19.5" customHeight="1">
      <c r="A39" s="111"/>
      <c r="B39" s="112"/>
      <c r="C39" s="197"/>
      <c r="D39" s="197"/>
      <c r="E39" s="197"/>
      <c r="F39" s="197"/>
      <c r="G39" s="178"/>
      <c r="H39" s="178"/>
      <c r="I39" s="178"/>
      <c r="J39" s="178"/>
      <c r="K39" s="178"/>
      <c r="L39" s="178"/>
      <c r="M39" s="178"/>
      <c r="N39" s="198"/>
      <c r="O39" s="198"/>
      <c r="P39" s="198"/>
      <c r="Q39" s="199"/>
      <c r="R39" s="199"/>
      <c r="S39" s="199"/>
      <c r="T39" s="199"/>
      <c r="U39" s="199"/>
      <c r="V39" s="199"/>
      <c r="W39" s="199"/>
      <c r="X39" s="199"/>
      <c r="Y39" s="199"/>
      <c r="Z39" s="180"/>
      <c r="AA39" s="180"/>
      <c r="AB39" s="180"/>
      <c r="AC39" s="180"/>
      <c r="AD39" s="180"/>
      <c r="AE39" s="180"/>
    </row>
    <row r="40" spans="1:31" ht="19.5" customHeight="1">
      <c r="A40" s="174" t="s">
        <v>203</v>
      </c>
      <c r="B40" s="174"/>
      <c r="C40" s="174"/>
      <c r="D40" s="174"/>
      <c r="E40" s="174"/>
      <c r="F40" s="174"/>
      <c r="G40" s="174"/>
      <c r="H40" s="174"/>
      <c r="I40" s="174"/>
      <c r="J40" s="174"/>
      <c r="K40" s="174"/>
      <c r="L40" s="174"/>
      <c r="M40" s="174"/>
      <c r="N40" s="174"/>
      <c r="O40" s="174"/>
      <c r="P40" s="174"/>
      <c r="Q40" s="196">
        <f>SUM(Q36:Q39)</f>
        <v>0</v>
      </c>
      <c r="R40" s="196"/>
      <c r="S40" s="196"/>
      <c r="T40" s="196">
        <f>SUM(T36:T39)</f>
        <v>0</v>
      </c>
      <c r="U40" s="196"/>
      <c r="V40" s="196"/>
      <c r="W40" s="196">
        <f>SUM(W36:W39)</f>
        <v>0</v>
      </c>
      <c r="X40" s="196"/>
      <c r="Y40" s="196"/>
      <c r="Z40" s="176"/>
      <c r="AA40" s="176"/>
      <c r="AB40" s="176"/>
      <c r="AC40" s="176"/>
      <c r="AD40" s="176"/>
      <c r="AE40" s="176"/>
    </row>
    <row r="41" spans="1:31" ht="49.5" customHeight="1">
      <c r="A41" s="113"/>
      <c r="B41" s="113"/>
      <c r="C41" s="113"/>
      <c r="D41" s="113"/>
      <c r="E41" s="113"/>
      <c r="F41" s="113"/>
      <c r="G41" s="113"/>
      <c r="H41" s="113"/>
      <c r="I41" s="113"/>
      <c r="J41" s="113"/>
      <c r="K41" s="113"/>
      <c r="L41" s="113"/>
      <c r="M41" s="113"/>
      <c r="N41" s="113"/>
      <c r="O41" s="113"/>
      <c r="P41" s="113"/>
      <c r="Q41" s="114"/>
      <c r="R41" s="114"/>
      <c r="S41" s="114"/>
      <c r="T41" s="114"/>
      <c r="U41" s="114"/>
      <c r="V41" s="114"/>
      <c r="W41" s="114"/>
      <c r="X41" s="114"/>
      <c r="Y41" s="114"/>
      <c r="Z41" s="115"/>
      <c r="AA41" s="115"/>
      <c r="AB41" s="115"/>
      <c r="AC41" s="115"/>
      <c r="AD41" s="115"/>
      <c r="AE41" s="115"/>
    </row>
    <row r="42" spans="1:31" ht="36.75" customHeight="1">
      <c r="A42" s="2"/>
      <c r="B42" s="2"/>
      <c r="C42" s="2"/>
      <c r="D42" s="2"/>
      <c r="E42" s="2"/>
      <c r="F42" s="2"/>
      <c r="G42" s="2"/>
      <c r="H42" s="2"/>
      <c r="I42" s="2"/>
      <c r="J42" s="2"/>
      <c r="K42" s="2"/>
      <c r="L42" s="2"/>
      <c r="M42" s="2"/>
      <c r="N42" s="2"/>
      <c r="O42" s="2"/>
      <c r="Q42" s="101"/>
      <c r="R42" s="101"/>
      <c r="S42" s="101"/>
      <c r="T42" s="101"/>
      <c r="U42" s="101"/>
      <c r="AE42" s="101"/>
    </row>
    <row r="43" spans="1:31" ht="18.75">
      <c r="A43" s="2"/>
      <c r="B43" s="2"/>
      <c r="C43" s="2"/>
      <c r="D43" s="2"/>
      <c r="E43" s="2"/>
      <c r="F43" s="2"/>
      <c r="G43" s="2"/>
      <c r="H43" s="2"/>
      <c r="I43" s="2"/>
      <c r="J43" s="2"/>
      <c r="K43" s="2"/>
      <c r="L43" s="2"/>
      <c r="M43" s="2"/>
      <c r="N43" s="2"/>
      <c r="O43" s="2"/>
      <c r="Q43" s="101"/>
      <c r="R43" s="101"/>
      <c r="S43" s="101"/>
      <c r="T43" s="101"/>
      <c r="U43" s="101"/>
      <c r="AE43" s="101"/>
    </row>
    <row r="44" s="102" customFormat="1" ht="18.75" customHeight="1">
      <c r="B44" s="102" t="s">
        <v>224</v>
      </c>
    </row>
    <row r="45" spans="1:31" ht="18.75">
      <c r="A45" s="5"/>
      <c r="B45" s="5"/>
      <c r="C45" s="5"/>
      <c r="D45" s="5"/>
      <c r="E45" s="5"/>
      <c r="F45" s="5"/>
      <c r="G45" s="5"/>
      <c r="H45" s="74"/>
      <c r="I45" s="74"/>
      <c r="J45" s="74"/>
      <c r="K45" s="74"/>
      <c r="L45" s="74"/>
      <c r="M45" s="74"/>
      <c r="N45" s="74"/>
      <c r="O45" s="74"/>
      <c r="P45" s="74"/>
      <c r="Q45" s="74"/>
      <c r="R45" s="74"/>
      <c r="S45" s="74"/>
      <c r="T45" s="74"/>
      <c r="U45" s="74"/>
      <c r="V45" s="5"/>
      <c r="AE45" s="116" t="s">
        <v>225</v>
      </c>
    </row>
    <row r="46" spans="1:31" ht="30" customHeight="1">
      <c r="A46" s="144" t="s">
        <v>207</v>
      </c>
      <c r="B46" s="144" t="s">
        <v>226</v>
      </c>
      <c r="C46" s="144"/>
      <c r="D46" s="144"/>
      <c r="E46" s="144"/>
      <c r="F46" s="144"/>
      <c r="G46" s="144" t="s">
        <v>227</v>
      </c>
      <c r="H46" s="144"/>
      <c r="I46" s="144"/>
      <c r="J46" s="144"/>
      <c r="K46" s="144"/>
      <c r="L46" s="144" t="s">
        <v>228</v>
      </c>
      <c r="M46" s="144"/>
      <c r="N46" s="144"/>
      <c r="O46" s="144"/>
      <c r="P46" s="144"/>
      <c r="Q46" s="144" t="s">
        <v>229</v>
      </c>
      <c r="R46" s="144"/>
      <c r="S46" s="144"/>
      <c r="T46" s="144"/>
      <c r="U46" s="144"/>
      <c r="V46" s="144" t="s">
        <v>230</v>
      </c>
      <c r="W46" s="144"/>
      <c r="X46" s="144"/>
      <c r="Y46" s="144"/>
      <c r="Z46" s="144"/>
      <c r="AA46" s="144" t="s">
        <v>203</v>
      </c>
      <c r="AB46" s="144"/>
      <c r="AC46" s="144"/>
      <c r="AD46" s="144"/>
      <c r="AE46" s="144"/>
    </row>
    <row r="47" spans="1:31" ht="30" customHeight="1">
      <c r="A47" s="144"/>
      <c r="B47" s="144"/>
      <c r="C47" s="144"/>
      <c r="D47" s="144"/>
      <c r="E47" s="144"/>
      <c r="F47" s="144"/>
      <c r="G47" s="144" t="s">
        <v>231</v>
      </c>
      <c r="H47" s="144" t="s">
        <v>232</v>
      </c>
      <c r="I47" s="144"/>
      <c r="J47" s="144"/>
      <c r="K47" s="144"/>
      <c r="L47" s="144" t="s">
        <v>231</v>
      </c>
      <c r="M47" s="144" t="s">
        <v>232</v>
      </c>
      <c r="N47" s="144"/>
      <c r="O47" s="144"/>
      <c r="P47" s="144"/>
      <c r="Q47" s="144" t="s">
        <v>231</v>
      </c>
      <c r="R47" s="144" t="s">
        <v>232</v>
      </c>
      <c r="S47" s="144"/>
      <c r="T47" s="144"/>
      <c r="U47" s="144"/>
      <c r="V47" s="144" t="s">
        <v>231</v>
      </c>
      <c r="W47" s="144" t="s">
        <v>232</v>
      </c>
      <c r="X47" s="144"/>
      <c r="Y47" s="144"/>
      <c r="Z47" s="144"/>
      <c r="AA47" s="144" t="s">
        <v>231</v>
      </c>
      <c r="AB47" s="144" t="s">
        <v>232</v>
      </c>
      <c r="AC47" s="144"/>
      <c r="AD47" s="144"/>
      <c r="AE47" s="144"/>
    </row>
    <row r="48" spans="1:31" ht="39.75" customHeight="1">
      <c r="A48" s="144"/>
      <c r="B48" s="144"/>
      <c r="C48" s="144"/>
      <c r="D48" s="144"/>
      <c r="E48" s="144"/>
      <c r="F48" s="144"/>
      <c r="G48" s="144"/>
      <c r="H48" s="26" t="s">
        <v>233</v>
      </c>
      <c r="I48" s="26" t="s">
        <v>234</v>
      </c>
      <c r="J48" s="26" t="s">
        <v>235</v>
      </c>
      <c r="K48" s="26" t="s">
        <v>62</v>
      </c>
      <c r="L48" s="144"/>
      <c r="M48" s="26" t="s">
        <v>233</v>
      </c>
      <c r="N48" s="26" t="s">
        <v>234</v>
      </c>
      <c r="O48" s="26" t="s">
        <v>235</v>
      </c>
      <c r="P48" s="26" t="s">
        <v>62</v>
      </c>
      <c r="Q48" s="144"/>
      <c r="R48" s="26" t="s">
        <v>233</v>
      </c>
      <c r="S48" s="26" t="s">
        <v>234</v>
      </c>
      <c r="T48" s="26" t="s">
        <v>235</v>
      </c>
      <c r="U48" s="26" t="s">
        <v>62</v>
      </c>
      <c r="V48" s="144"/>
      <c r="W48" s="26" t="s">
        <v>233</v>
      </c>
      <c r="X48" s="26" t="s">
        <v>234</v>
      </c>
      <c r="Y48" s="26" t="s">
        <v>235</v>
      </c>
      <c r="Z48" s="26" t="s">
        <v>62</v>
      </c>
      <c r="AA48" s="144"/>
      <c r="AB48" s="26" t="s">
        <v>233</v>
      </c>
      <c r="AC48" s="26" t="s">
        <v>234</v>
      </c>
      <c r="AD48" s="26" t="s">
        <v>235</v>
      </c>
      <c r="AE48" s="26" t="s">
        <v>62</v>
      </c>
    </row>
    <row r="49" spans="1:31" ht="18" customHeight="1">
      <c r="A49" s="26">
        <v>1</v>
      </c>
      <c r="B49" s="144">
        <v>2</v>
      </c>
      <c r="C49" s="144"/>
      <c r="D49" s="144"/>
      <c r="E49" s="144"/>
      <c r="F49" s="144"/>
      <c r="G49" s="26">
        <v>3</v>
      </c>
      <c r="H49" s="26">
        <v>4</v>
      </c>
      <c r="I49" s="26">
        <v>5</v>
      </c>
      <c r="J49" s="26">
        <v>6</v>
      </c>
      <c r="K49" s="26">
        <v>7</v>
      </c>
      <c r="L49" s="26">
        <v>8</v>
      </c>
      <c r="M49" s="26">
        <v>9</v>
      </c>
      <c r="N49" s="26">
        <v>10</v>
      </c>
      <c r="O49" s="26">
        <v>11</v>
      </c>
      <c r="P49" s="26">
        <v>12</v>
      </c>
      <c r="Q49" s="26">
        <v>13</v>
      </c>
      <c r="R49" s="26">
        <v>14</v>
      </c>
      <c r="S49" s="26">
        <v>15</v>
      </c>
      <c r="T49" s="26">
        <v>16</v>
      </c>
      <c r="U49" s="26">
        <v>17</v>
      </c>
      <c r="V49" s="11">
        <v>18</v>
      </c>
      <c r="W49" s="11">
        <v>19</v>
      </c>
      <c r="X49" s="11">
        <v>20</v>
      </c>
      <c r="Y49" s="11">
        <v>21</v>
      </c>
      <c r="Z49" s="11">
        <v>22</v>
      </c>
      <c r="AA49" s="11">
        <v>23</v>
      </c>
      <c r="AB49" s="11">
        <v>24</v>
      </c>
      <c r="AC49" s="11">
        <v>25</v>
      </c>
      <c r="AD49" s="11">
        <v>26</v>
      </c>
      <c r="AE49" s="11">
        <v>27</v>
      </c>
    </row>
    <row r="50" spans="1:31" ht="38.25" customHeight="1">
      <c r="A50" s="87">
        <v>1</v>
      </c>
      <c r="B50" s="192" t="s">
        <v>236</v>
      </c>
      <c r="C50" s="192"/>
      <c r="D50" s="192"/>
      <c r="E50" s="192"/>
      <c r="F50" s="192"/>
      <c r="G50" s="117">
        <f>SUM(H50,I50,J50,K50)</f>
        <v>0</v>
      </c>
      <c r="H50" s="93"/>
      <c r="I50" s="93"/>
      <c r="J50" s="93"/>
      <c r="K50" s="93"/>
      <c r="L50" s="118">
        <f>SUM(M50,N50,O50,P50)</f>
        <v>0</v>
      </c>
      <c r="M50" s="83"/>
      <c r="N50" s="83"/>
      <c r="O50" s="83"/>
      <c r="P50" s="83"/>
      <c r="Q50" s="118">
        <f>SUM(R50,S50,T50,U50)</f>
        <v>1508.9</v>
      </c>
      <c r="R50" s="83"/>
      <c r="S50" s="83"/>
      <c r="T50" s="83"/>
      <c r="U50" s="83">
        <v>1508.9</v>
      </c>
      <c r="V50" s="118">
        <f>SUM(W50,X50,Y50,Z50)</f>
        <v>0</v>
      </c>
      <c r="W50" s="83"/>
      <c r="X50" s="83"/>
      <c r="Y50" s="83"/>
      <c r="Z50" s="83"/>
      <c r="AA50" s="118">
        <f>SUM(AB50,AC50,AD50,AE50)</f>
        <v>1508.9</v>
      </c>
      <c r="AB50" s="83">
        <f aca="true" t="shared" si="0" ref="AB50:AE53">SUM(H50,M50,R50,W50)</f>
        <v>0</v>
      </c>
      <c r="AC50" s="83">
        <f t="shared" si="0"/>
        <v>0</v>
      </c>
      <c r="AD50" s="83">
        <f t="shared" si="0"/>
        <v>0</v>
      </c>
      <c r="AE50" s="83">
        <f t="shared" si="0"/>
        <v>1508.9</v>
      </c>
    </row>
    <row r="51" spans="1:31" ht="41.25" customHeight="1">
      <c r="A51" s="87">
        <v>2</v>
      </c>
      <c r="B51" s="192" t="s">
        <v>237</v>
      </c>
      <c r="C51" s="192"/>
      <c r="D51" s="192"/>
      <c r="E51" s="192"/>
      <c r="F51" s="192"/>
      <c r="G51" s="117">
        <f>SUM(H51,I51,J51,K51)</f>
        <v>0</v>
      </c>
      <c r="H51" s="93"/>
      <c r="I51" s="93"/>
      <c r="J51" s="93"/>
      <c r="K51" s="93"/>
      <c r="L51" s="118">
        <f>SUM(M51,N51,O51,P51)</f>
        <v>0</v>
      </c>
      <c r="M51" s="83"/>
      <c r="N51" s="83"/>
      <c r="O51" s="83"/>
      <c r="P51" s="83"/>
      <c r="Q51" s="118">
        <f>SUM(R51,S51,T51,U51)</f>
        <v>646.1</v>
      </c>
      <c r="R51" s="83"/>
      <c r="S51" s="83"/>
      <c r="T51" s="83"/>
      <c r="U51" s="83">
        <v>646.1</v>
      </c>
      <c r="V51" s="118">
        <f>SUM(W51,X51,Y51,Z51)</f>
        <v>0</v>
      </c>
      <c r="W51" s="83"/>
      <c r="X51" s="83"/>
      <c r="Y51" s="83"/>
      <c r="Z51" s="83"/>
      <c r="AA51" s="118">
        <f>SUM(AB51,AC51,AD51,AE51)</f>
        <v>646.1</v>
      </c>
      <c r="AB51" s="83">
        <f t="shared" si="0"/>
        <v>0</v>
      </c>
      <c r="AC51" s="83">
        <f t="shared" si="0"/>
        <v>0</v>
      </c>
      <c r="AD51" s="83">
        <f t="shared" si="0"/>
        <v>0</v>
      </c>
      <c r="AE51" s="83">
        <f t="shared" si="0"/>
        <v>646.1</v>
      </c>
    </row>
    <row r="52" spans="1:31" ht="39.75" customHeight="1">
      <c r="A52" s="87">
        <v>3</v>
      </c>
      <c r="B52" s="192" t="s">
        <v>238</v>
      </c>
      <c r="C52" s="192"/>
      <c r="D52" s="192"/>
      <c r="E52" s="192"/>
      <c r="F52" s="192"/>
      <c r="G52" s="117">
        <f>SUM(H52,I52,J52,K52)</f>
        <v>0</v>
      </c>
      <c r="H52" s="93"/>
      <c r="I52" s="93"/>
      <c r="J52" s="93"/>
      <c r="K52" s="93"/>
      <c r="L52" s="118">
        <f>SUM(M52,N52,O52,P52)</f>
        <v>0</v>
      </c>
      <c r="M52" s="83"/>
      <c r="N52" s="83"/>
      <c r="O52" s="83"/>
      <c r="P52" s="83"/>
      <c r="Q52" s="118">
        <f>SUM(R52,S52,T52,U52)</f>
        <v>30</v>
      </c>
      <c r="R52" s="83"/>
      <c r="S52" s="83"/>
      <c r="T52" s="83"/>
      <c r="U52" s="83">
        <v>30</v>
      </c>
      <c r="V52" s="118">
        <f>SUM(W52,X52,Y52,Z52)</f>
        <v>0</v>
      </c>
      <c r="W52" s="83"/>
      <c r="X52" s="83"/>
      <c r="Y52" s="83"/>
      <c r="Z52" s="83"/>
      <c r="AA52" s="118">
        <f>SUM(AB52,AC52,AD52,AE52)</f>
        <v>30</v>
      </c>
      <c r="AB52" s="83">
        <f t="shared" si="0"/>
        <v>0</v>
      </c>
      <c r="AC52" s="83">
        <f t="shared" si="0"/>
        <v>0</v>
      </c>
      <c r="AD52" s="83">
        <f t="shared" si="0"/>
        <v>0</v>
      </c>
      <c r="AE52" s="83">
        <f t="shared" si="0"/>
        <v>30</v>
      </c>
    </row>
    <row r="53" spans="1:31" ht="19.5" customHeight="1">
      <c r="A53" s="87">
        <v>4</v>
      </c>
      <c r="B53" s="186" t="s">
        <v>239</v>
      </c>
      <c r="C53" s="186"/>
      <c r="D53" s="186"/>
      <c r="E53" s="186"/>
      <c r="F53" s="186"/>
      <c r="G53" s="117">
        <f>SUM(H53,I53,J53,K53)</f>
        <v>0</v>
      </c>
      <c r="H53" s="93"/>
      <c r="I53" s="93"/>
      <c r="J53" s="93"/>
      <c r="K53" s="93"/>
      <c r="L53" s="118">
        <f>SUM(M53,N53,O53,P53)</f>
        <v>0</v>
      </c>
      <c r="M53" s="83"/>
      <c r="N53" s="83"/>
      <c r="O53" s="83"/>
      <c r="P53" s="83"/>
      <c r="Q53" s="118">
        <f>SUM(R53,S53,T53,U53)</f>
        <v>677.3</v>
      </c>
      <c r="R53" s="83"/>
      <c r="S53" s="83"/>
      <c r="T53" s="83"/>
      <c r="U53" s="83">
        <v>677.3</v>
      </c>
      <c r="V53" s="118">
        <f>SUM(W53,X53,Y53,Z53)</f>
        <v>0</v>
      </c>
      <c r="W53" s="83"/>
      <c r="X53" s="83"/>
      <c r="Y53" s="83"/>
      <c r="Z53" s="83"/>
      <c r="AA53" s="118">
        <f>SUM(AB53,AC53,AD53,AE53)</f>
        <v>677.3</v>
      </c>
      <c r="AB53" s="83">
        <f t="shared" si="0"/>
        <v>0</v>
      </c>
      <c r="AC53" s="83">
        <f t="shared" si="0"/>
        <v>0</v>
      </c>
      <c r="AD53" s="83">
        <f t="shared" si="0"/>
        <v>0</v>
      </c>
      <c r="AE53" s="83">
        <f t="shared" si="0"/>
        <v>677.3</v>
      </c>
    </row>
    <row r="54" spans="1:31" ht="19.5" customHeight="1">
      <c r="A54" s="119"/>
      <c r="B54" s="194"/>
      <c r="C54" s="194"/>
      <c r="D54" s="194"/>
      <c r="E54" s="194"/>
      <c r="F54" s="194"/>
      <c r="G54" s="117"/>
      <c r="H54" s="93"/>
      <c r="I54" s="93"/>
      <c r="J54" s="93"/>
      <c r="K54" s="93"/>
      <c r="L54" s="118"/>
      <c r="M54" s="83"/>
      <c r="N54" s="83"/>
      <c r="O54" s="83"/>
      <c r="P54" s="83"/>
      <c r="Q54" s="118">
        <f>SUM(R54,S54,T54,U54)</f>
        <v>0</v>
      </c>
      <c r="R54" s="83"/>
      <c r="S54" s="83"/>
      <c r="T54" s="83"/>
      <c r="U54" s="83"/>
      <c r="V54" s="118"/>
      <c r="W54" s="83"/>
      <c r="X54" s="83"/>
      <c r="Y54" s="83"/>
      <c r="Z54" s="83"/>
      <c r="AA54" s="118"/>
      <c r="AB54" s="83"/>
      <c r="AC54" s="83"/>
      <c r="AD54" s="83"/>
      <c r="AE54" s="83">
        <f>SUM(K54,P54,U54,Z54)</f>
        <v>0</v>
      </c>
    </row>
    <row r="55" spans="1:31" ht="19.5" customHeight="1">
      <c r="A55" s="195" t="s">
        <v>203</v>
      </c>
      <c r="B55" s="195"/>
      <c r="C55" s="195"/>
      <c r="D55" s="195"/>
      <c r="E55" s="195"/>
      <c r="F55" s="195"/>
      <c r="G55" s="95">
        <f aca="true" t="shared" si="1" ref="G55:P55">SUM(G50:G53)</f>
        <v>0</v>
      </c>
      <c r="H55" s="95">
        <f t="shared" si="1"/>
        <v>0</v>
      </c>
      <c r="I55" s="95">
        <f t="shared" si="1"/>
        <v>0</v>
      </c>
      <c r="J55" s="95">
        <f t="shared" si="1"/>
        <v>0</v>
      </c>
      <c r="K55" s="95">
        <f t="shared" si="1"/>
        <v>0</v>
      </c>
      <c r="L55" s="97">
        <f t="shared" si="1"/>
        <v>0</v>
      </c>
      <c r="M55" s="97">
        <f t="shared" si="1"/>
        <v>0</v>
      </c>
      <c r="N55" s="97">
        <f t="shared" si="1"/>
        <v>0</v>
      </c>
      <c r="O55" s="97">
        <f t="shared" si="1"/>
        <v>0</v>
      </c>
      <c r="P55" s="97">
        <f t="shared" si="1"/>
        <v>0</v>
      </c>
      <c r="R55" s="97">
        <f>SUM(R50:R53)</f>
        <v>0</v>
      </c>
      <c r="S55" s="97">
        <f>SUM(S50:S53)</f>
        <v>0</v>
      </c>
      <c r="T55" s="97">
        <f>SUM(T50:T53)</f>
        <v>0</v>
      </c>
      <c r="U55" s="83"/>
      <c r="V55" s="97">
        <f aca="true" t="shared" si="2" ref="V55:AD55">SUM(V50:V53)</f>
        <v>0</v>
      </c>
      <c r="W55" s="97">
        <f t="shared" si="2"/>
        <v>0</v>
      </c>
      <c r="X55" s="97">
        <f t="shared" si="2"/>
        <v>0</v>
      </c>
      <c r="Y55" s="97">
        <f t="shared" si="2"/>
        <v>0</v>
      </c>
      <c r="Z55" s="97">
        <f t="shared" si="2"/>
        <v>0</v>
      </c>
      <c r="AA55" s="97">
        <f t="shared" si="2"/>
        <v>2862.3</v>
      </c>
      <c r="AB55" s="97">
        <f t="shared" si="2"/>
        <v>0</v>
      </c>
      <c r="AC55" s="97">
        <f t="shared" si="2"/>
        <v>0</v>
      </c>
      <c r="AD55" s="97">
        <f t="shared" si="2"/>
        <v>0</v>
      </c>
      <c r="AE55" s="97">
        <f>SUM(AE50:AE54)</f>
        <v>2862.3</v>
      </c>
    </row>
    <row r="56" spans="1:31" ht="19.5" customHeight="1">
      <c r="A56" s="157" t="s">
        <v>240</v>
      </c>
      <c r="B56" s="157"/>
      <c r="C56" s="157"/>
      <c r="D56" s="157"/>
      <c r="E56" s="157"/>
      <c r="F56" s="157"/>
      <c r="G56" s="120">
        <f>G55/AA55*100</f>
        <v>0</v>
      </c>
      <c r="H56" s="82"/>
      <c r="I56" s="82"/>
      <c r="J56" s="82"/>
      <c r="K56" s="82"/>
      <c r="L56" s="120">
        <f>L55/AA55*100</f>
        <v>0</v>
      </c>
      <c r="M56" s="82"/>
      <c r="N56" s="82"/>
      <c r="O56" s="82"/>
      <c r="P56" s="82"/>
      <c r="Q56" s="97">
        <f>SUM(Q50:Q53)</f>
        <v>2862.3</v>
      </c>
      <c r="R56" s="97">
        <f>SUM(R50:R53)</f>
        <v>0</v>
      </c>
      <c r="S56" s="97">
        <f>SUM(S50:S53)</f>
        <v>0</v>
      </c>
      <c r="T56" s="97">
        <f>SUM(T50:T53)</f>
        <v>0</v>
      </c>
      <c r="U56" s="97">
        <f>SUM(U50:U53)</f>
        <v>2862.3</v>
      </c>
      <c r="V56" s="120">
        <f>V55/AA55*100</f>
        <v>0</v>
      </c>
      <c r="W56" s="26"/>
      <c r="X56" s="26"/>
      <c r="Y56" s="26"/>
      <c r="Z56" s="26"/>
      <c r="AA56" s="120">
        <f>SUM(G56,L56,Q56,V56)</f>
        <v>2862.3</v>
      </c>
      <c r="AB56" s="26"/>
      <c r="AC56" s="26"/>
      <c r="AD56" s="26"/>
      <c r="AE56" s="26"/>
    </row>
    <row r="57" spans="1:27" ht="19.5" customHeight="1">
      <c r="A57" s="25"/>
      <c r="B57" s="25"/>
      <c r="C57" s="121"/>
      <c r="D57" s="121"/>
      <c r="E57" s="121"/>
      <c r="F57" s="121"/>
      <c r="G57" s="121"/>
      <c r="H57" s="121"/>
      <c r="I57" s="121"/>
      <c r="J57" s="121"/>
      <c r="K57" s="121"/>
      <c r="L57" s="121"/>
      <c r="M57" s="121"/>
      <c r="N57" s="121"/>
      <c r="O57" s="121"/>
      <c r="P57" s="121"/>
      <c r="Q57" s="121"/>
      <c r="R57" s="121"/>
      <c r="S57" s="25"/>
      <c r="T57" s="25"/>
      <c r="U57" s="25"/>
      <c r="V57" s="25"/>
      <c r="W57" s="121"/>
      <c r="X57" s="25"/>
      <c r="Y57" s="25"/>
      <c r="Z57" s="25"/>
      <c r="AA57" s="25"/>
    </row>
    <row r="58" spans="1:21" ht="19.5" customHeight="1">
      <c r="A58" s="122"/>
      <c r="B58" s="122"/>
      <c r="C58" s="123"/>
      <c r="D58" s="123"/>
      <c r="E58" s="123"/>
      <c r="F58" s="123"/>
      <c r="G58" s="123"/>
      <c r="H58" s="123"/>
      <c r="I58" s="123"/>
      <c r="J58" s="123"/>
      <c r="K58" s="123"/>
      <c r="L58" s="123"/>
      <c r="M58" s="123"/>
      <c r="N58" s="123"/>
      <c r="O58" s="123"/>
      <c r="P58" s="123"/>
      <c r="Q58" s="123"/>
      <c r="R58" s="123"/>
      <c r="S58" s="123"/>
      <c r="T58" s="123"/>
      <c r="U58" s="123"/>
    </row>
    <row r="59" s="102" customFormat="1" ht="19.5" customHeight="1">
      <c r="B59" s="102" t="s">
        <v>241</v>
      </c>
    </row>
    <row r="60" spans="1:31" s="124" customFormat="1" ht="19.5" customHeight="1">
      <c r="A60" s="43"/>
      <c r="B60" s="43"/>
      <c r="C60" s="43"/>
      <c r="D60" s="43"/>
      <c r="E60" s="43"/>
      <c r="F60" s="43"/>
      <c r="G60" s="43"/>
      <c r="H60" s="43"/>
      <c r="I60" s="43"/>
      <c r="K60" s="43"/>
      <c r="AE60" s="116" t="s">
        <v>225</v>
      </c>
    </row>
    <row r="61" spans="1:31" s="125" customFormat="1" ht="34.5" customHeight="1">
      <c r="A61" s="143" t="s">
        <v>207</v>
      </c>
      <c r="B61" s="144" t="s">
        <v>242</v>
      </c>
      <c r="C61" s="144" t="s">
        <v>243</v>
      </c>
      <c r="D61" s="144"/>
      <c r="E61" s="144" t="s">
        <v>244</v>
      </c>
      <c r="F61" s="144"/>
      <c r="G61" s="144" t="s">
        <v>245</v>
      </c>
      <c r="H61" s="144"/>
      <c r="I61" s="144" t="s">
        <v>246</v>
      </c>
      <c r="J61" s="144"/>
      <c r="K61" s="144" t="s">
        <v>247</v>
      </c>
      <c r="L61" s="144"/>
      <c r="M61" s="144"/>
      <c r="N61" s="144"/>
      <c r="O61" s="144"/>
      <c r="P61" s="144"/>
      <c r="Q61" s="144"/>
      <c r="R61" s="144"/>
      <c r="S61" s="144"/>
      <c r="T61" s="144"/>
      <c r="U61" s="144" t="s">
        <v>248</v>
      </c>
      <c r="V61" s="144"/>
      <c r="W61" s="144"/>
      <c r="X61" s="144"/>
      <c r="Y61" s="144"/>
      <c r="Z61" s="144" t="s">
        <v>249</v>
      </c>
      <c r="AA61" s="144"/>
      <c r="AB61" s="144"/>
      <c r="AC61" s="144"/>
      <c r="AD61" s="144"/>
      <c r="AE61" s="144"/>
    </row>
    <row r="62" spans="1:31" s="125" customFormat="1" ht="63.75" customHeight="1">
      <c r="A62" s="143"/>
      <c r="B62" s="144"/>
      <c r="C62" s="144"/>
      <c r="D62" s="144"/>
      <c r="E62" s="144"/>
      <c r="F62" s="144"/>
      <c r="G62" s="144"/>
      <c r="H62" s="144"/>
      <c r="I62" s="144"/>
      <c r="J62" s="144"/>
      <c r="K62" s="144" t="s">
        <v>250</v>
      </c>
      <c r="L62" s="144"/>
      <c r="M62" s="144" t="s">
        <v>251</v>
      </c>
      <c r="N62" s="144"/>
      <c r="O62" s="144" t="s">
        <v>252</v>
      </c>
      <c r="P62" s="144"/>
      <c r="Q62" s="144"/>
      <c r="R62" s="144"/>
      <c r="S62" s="144"/>
      <c r="T62" s="144"/>
      <c r="U62" s="144"/>
      <c r="V62" s="144"/>
      <c r="W62" s="144"/>
      <c r="X62" s="144"/>
      <c r="Y62" s="144"/>
      <c r="Z62" s="144"/>
      <c r="AA62" s="144"/>
      <c r="AB62" s="144"/>
      <c r="AC62" s="144"/>
      <c r="AD62" s="144"/>
      <c r="AE62" s="144"/>
    </row>
    <row r="63" spans="1:31" s="126" customFormat="1" ht="82.5" customHeight="1">
      <c r="A63" s="143"/>
      <c r="B63" s="144"/>
      <c r="C63" s="144"/>
      <c r="D63" s="144"/>
      <c r="E63" s="144"/>
      <c r="F63" s="144"/>
      <c r="G63" s="144"/>
      <c r="H63" s="144"/>
      <c r="I63" s="144"/>
      <c r="J63" s="144"/>
      <c r="K63" s="144"/>
      <c r="L63" s="144"/>
      <c r="M63" s="144"/>
      <c r="N63" s="144"/>
      <c r="O63" s="144" t="s">
        <v>253</v>
      </c>
      <c r="P63" s="144"/>
      <c r="Q63" s="144" t="s">
        <v>254</v>
      </c>
      <c r="R63" s="144"/>
      <c r="S63" s="144" t="s">
        <v>255</v>
      </c>
      <c r="T63" s="144"/>
      <c r="U63" s="144"/>
      <c r="V63" s="144"/>
      <c r="W63" s="144"/>
      <c r="X63" s="144"/>
      <c r="Y63" s="144"/>
      <c r="Z63" s="144"/>
      <c r="AA63" s="144"/>
      <c r="AB63" s="144"/>
      <c r="AC63" s="144"/>
      <c r="AD63" s="144"/>
      <c r="AE63" s="144"/>
    </row>
    <row r="64" spans="1:31" s="125" customFormat="1" ht="18" customHeight="1">
      <c r="A64" s="11">
        <v>1</v>
      </c>
      <c r="B64" s="26">
        <v>2</v>
      </c>
      <c r="C64" s="144">
        <v>3</v>
      </c>
      <c r="D64" s="144"/>
      <c r="E64" s="144">
        <v>4</v>
      </c>
      <c r="F64" s="144"/>
      <c r="G64" s="144">
        <v>5</v>
      </c>
      <c r="H64" s="144"/>
      <c r="I64" s="144">
        <v>6</v>
      </c>
      <c r="J64" s="144"/>
      <c r="K64" s="144">
        <v>7</v>
      </c>
      <c r="L64" s="144"/>
      <c r="M64" s="144">
        <v>8</v>
      </c>
      <c r="N64" s="144"/>
      <c r="O64" s="144">
        <v>9</v>
      </c>
      <c r="P64" s="144"/>
      <c r="Q64" s="143">
        <v>10</v>
      </c>
      <c r="R64" s="143"/>
      <c r="S64" s="144">
        <v>11</v>
      </c>
      <c r="T64" s="144"/>
      <c r="U64" s="144">
        <v>12</v>
      </c>
      <c r="V64" s="144"/>
      <c r="W64" s="144"/>
      <c r="X64" s="144"/>
      <c r="Y64" s="144"/>
      <c r="Z64" s="144">
        <v>13</v>
      </c>
      <c r="AA64" s="144"/>
      <c r="AB64" s="144"/>
      <c r="AC64" s="144"/>
      <c r="AD64" s="144"/>
      <c r="AE64" s="144"/>
    </row>
    <row r="65" spans="1:31" s="125" customFormat="1" ht="58.5" customHeight="1">
      <c r="A65" s="87"/>
      <c r="B65" s="127"/>
      <c r="C65" s="166"/>
      <c r="D65" s="166"/>
      <c r="E65" s="191"/>
      <c r="F65" s="191"/>
      <c r="G65" s="191"/>
      <c r="H65" s="191"/>
      <c r="I65" s="191"/>
      <c r="J65" s="191"/>
      <c r="K65" s="191"/>
      <c r="L65" s="191"/>
      <c r="M65" s="193">
        <f aca="true" t="shared" si="3" ref="M65:M71">SUM(O65,Q65,S65)</f>
        <v>0</v>
      </c>
      <c r="N65" s="193"/>
      <c r="O65" s="191"/>
      <c r="P65" s="191"/>
      <c r="Q65" s="191"/>
      <c r="R65" s="191"/>
      <c r="S65" s="191"/>
      <c r="T65" s="191"/>
      <c r="U65" s="192"/>
      <c r="V65" s="192"/>
      <c r="W65" s="192"/>
      <c r="X65" s="192"/>
      <c r="Y65" s="192"/>
      <c r="Z65" s="186"/>
      <c r="AA65" s="186"/>
      <c r="AB65" s="186"/>
      <c r="AC65" s="186"/>
      <c r="AD65" s="186"/>
      <c r="AE65" s="186"/>
    </row>
    <row r="66" spans="1:31" s="125" customFormat="1" ht="19.5" customHeight="1">
      <c r="A66" s="87"/>
      <c r="B66" s="127"/>
      <c r="C66" s="166"/>
      <c r="D66" s="166"/>
      <c r="E66" s="191"/>
      <c r="F66" s="191"/>
      <c r="G66" s="191"/>
      <c r="H66" s="191"/>
      <c r="I66" s="191"/>
      <c r="J66" s="191"/>
      <c r="K66" s="191"/>
      <c r="L66" s="191"/>
      <c r="M66" s="193">
        <f t="shared" si="3"/>
        <v>0</v>
      </c>
      <c r="N66" s="193"/>
      <c r="O66" s="191"/>
      <c r="P66" s="191"/>
      <c r="Q66" s="191"/>
      <c r="R66" s="191"/>
      <c r="S66" s="191"/>
      <c r="T66" s="191"/>
      <c r="U66" s="192"/>
      <c r="V66" s="192"/>
      <c r="W66" s="192"/>
      <c r="X66" s="192"/>
      <c r="Y66" s="192"/>
      <c r="Z66" s="186"/>
      <c r="AA66" s="186"/>
      <c r="AB66" s="186"/>
      <c r="AC66" s="186"/>
      <c r="AD66" s="186"/>
      <c r="AE66" s="186"/>
    </row>
    <row r="67" spans="1:31" s="125" customFormat="1" ht="19.5" customHeight="1">
      <c r="A67" s="87"/>
      <c r="B67" s="127"/>
      <c r="C67" s="166"/>
      <c r="D67" s="166"/>
      <c r="E67" s="191"/>
      <c r="F67" s="191"/>
      <c r="G67" s="191"/>
      <c r="H67" s="191"/>
      <c r="I67" s="191"/>
      <c r="J67" s="191"/>
      <c r="K67" s="191"/>
      <c r="L67" s="191"/>
      <c r="M67" s="193">
        <f t="shared" si="3"/>
        <v>0</v>
      </c>
      <c r="N67" s="193"/>
      <c r="O67" s="191"/>
      <c r="P67" s="191"/>
      <c r="Q67" s="191"/>
      <c r="R67" s="191"/>
      <c r="S67" s="191"/>
      <c r="T67" s="191"/>
      <c r="U67" s="192"/>
      <c r="V67" s="192"/>
      <c r="W67" s="192"/>
      <c r="X67" s="192"/>
      <c r="Y67" s="192"/>
      <c r="Z67" s="186"/>
      <c r="AA67" s="186"/>
      <c r="AB67" s="186"/>
      <c r="AC67" s="186"/>
      <c r="AD67" s="186"/>
      <c r="AE67" s="186"/>
    </row>
    <row r="68" spans="1:31" s="125" customFormat="1" ht="19.5" customHeight="1">
      <c r="A68" s="87"/>
      <c r="B68" s="127"/>
      <c r="C68" s="166"/>
      <c r="D68" s="166"/>
      <c r="E68" s="191"/>
      <c r="F68" s="191"/>
      <c r="G68" s="191"/>
      <c r="H68" s="191"/>
      <c r="I68" s="191"/>
      <c r="J68" s="191"/>
      <c r="K68" s="191"/>
      <c r="L68" s="191"/>
      <c r="M68" s="193">
        <f t="shared" si="3"/>
        <v>0</v>
      </c>
      <c r="N68" s="193"/>
      <c r="O68" s="191"/>
      <c r="P68" s="191"/>
      <c r="Q68" s="191"/>
      <c r="R68" s="191"/>
      <c r="S68" s="191"/>
      <c r="T68" s="191"/>
      <c r="U68" s="192"/>
      <c r="V68" s="192"/>
      <c r="W68" s="192"/>
      <c r="X68" s="192"/>
      <c r="Y68" s="192"/>
      <c r="Z68" s="186"/>
      <c r="AA68" s="186"/>
      <c r="AB68" s="186"/>
      <c r="AC68" s="186"/>
      <c r="AD68" s="186"/>
      <c r="AE68" s="186"/>
    </row>
    <row r="69" spans="1:31" s="125" customFormat="1" ht="19.5" customHeight="1">
      <c r="A69" s="87"/>
      <c r="B69" s="127"/>
      <c r="C69" s="166"/>
      <c r="D69" s="166"/>
      <c r="E69" s="191"/>
      <c r="F69" s="191"/>
      <c r="G69" s="191"/>
      <c r="H69" s="191"/>
      <c r="I69" s="191"/>
      <c r="J69" s="191"/>
      <c r="K69" s="191"/>
      <c r="L69" s="191"/>
      <c r="M69" s="193">
        <f t="shared" si="3"/>
        <v>0</v>
      </c>
      <c r="N69" s="193"/>
      <c r="O69" s="191"/>
      <c r="P69" s="191"/>
      <c r="Q69" s="191"/>
      <c r="R69" s="191"/>
      <c r="S69" s="191"/>
      <c r="T69" s="191"/>
      <c r="U69" s="192"/>
      <c r="V69" s="192"/>
      <c r="W69" s="192"/>
      <c r="X69" s="192"/>
      <c r="Y69" s="192"/>
      <c r="Z69" s="186"/>
      <c r="AA69" s="186"/>
      <c r="AB69" s="186"/>
      <c r="AC69" s="186"/>
      <c r="AD69" s="186"/>
      <c r="AE69" s="186"/>
    </row>
    <row r="70" spans="1:31" s="125" customFormat="1" ht="19.5" customHeight="1">
      <c r="A70" s="87"/>
      <c r="B70" s="127"/>
      <c r="C70" s="166"/>
      <c r="D70" s="166"/>
      <c r="E70" s="191"/>
      <c r="F70" s="191"/>
      <c r="G70" s="191"/>
      <c r="H70" s="191"/>
      <c r="I70" s="191"/>
      <c r="J70" s="191"/>
      <c r="K70" s="191"/>
      <c r="L70" s="191"/>
      <c r="M70" s="193">
        <f t="shared" si="3"/>
        <v>0</v>
      </c>
      <c r="N70" s="193"/>
      <c r="O70" s="191"/>
      <c r="P70" s="191"/>
      <c r="Q70" s="191"/>
      <c r="R70" s="191"/>
      <c r="S70" s="191"/>
      <c r="T70" s="191"/>
      <c r="U70" s="192"/>
      <c r="V70" s="192"/>
      <c r="W70" s="192"/>
      <c r="X70" s="192"/>
      <c r="Y70" s="192"/>
      <c r="Z70" s="186"/>
      <c r="AA70" s="186"/>
      <c r="AB70" s="186"/>
      <c r="AC70" s="186"/>
      <c r="AD70" s="186"/>
      <c r="AE70" s="186"/>
    </row>
    <row r="71" spans="1:31" s="125" customFormat="1" ht="19.5" customHeight="1">
      <c r="A71" s="87"/>
      <c r="B71" s="127"/>
      <c r="C71" s="166"/>
      <c r="D71" s="166"/>
      <c r="E71" s="191"/>
      <c r="F71" s="191"/>
      <c r="G71" s="191"/>
      <c r="H71" s="191"/>
      <c r="I71" s="191"/>
      <c r="J71" s="191"/>
      <c r="K71" s="191"/>
      <c r="L71" s="191"/>
      <c r="M71" s="193">
        <f t="shared" si="3"/>
        <v>0</v>
      </c>
      <c r="N71" s="193"/>
      <c r="O71" s="191"/>
      <c r="P71" s="191"/>
      <c r="Q71" s="191"/>
      <c r="R71" s="191"/>
      <c r="S71" s="191"/>
      <c r="T71" s="191"/>
      <c r="U71" s="192"/>
      <c r="V71" s="192"/>
      <c r="W71" s="192"/>
      <c r="X71" s="192"/>
      <c r="Y71" s="192"/>
      <c r="Z71" s="186"/>
      <c r="AA71" s="186"/>
      <c r="AB71" s="186"/>
      <c r="AC71" s="186"/>
      <c r="AD71" s="186"/>
      <c r="AE71" s="186"/>
    </row>
    <row r="72" spans="1:31" s="125" customFormat="1" ht="19.5" customHeight="1">
      <c r="A72" s="135" t="s">
        <v>203</v>
      </c>
      <c r="B72" s="135"/>
      <c r="C72" s="135"/>
      <c r="D72" s="135"/>
      <c r="E72" s="188">
        <f>SUM(E65:E71)</f>
        <v>0</v>
      </c>
      <c r="F72" s="188"/>
      <c r="G72" s="188">
        <f>SUM(G65:G71)</f>
        <v>0</v>
      </c>
      <c r="H72" s="188"/>
      <c r="I72" s="188">
        <f>SUM(I65:I71)</f>
        <v>0</v>
      </c>
      <c r="J72" s="188"/>
      <c r="K72" s="188">
        <f>SUM(K65:K71)</f>
        <v>0</v>
      </c>
      <c r="L72" s="188"/>
      <c r="M72" s="188">
        <f>SUM(M65:M71)</f>
        <v>0</v>
      </c>
      <c r="N72" s="188"/>
      <c r="O72" s="188">
        <f>SUM(O65:O71)</f>
        <v>0</v>
      </c>
      <c r="P72" s="188"/>
      <c r="Q72" s="188">
        <f>SUM(Q65:Q71)</f>
        <v>0</v>
      </c>
      <c r="R72" s="188"/>
      <c r="S72" s="188">
        <f>SUM(S65:S71)</f>
        <v>0</v>
      </c>
      <c r="T72" s="188"/>
      <c r="U72" s="189"/>
      <c r="V72" s="189"/>
      <c r="W72" s="189"/>
      <c r="X72" s="189"/>
      <c r="Y72" s="189"/>
      <c r="Z72" s="190"/>
      <c r="AA72" s="190"/>
      <c r="AB72" s="190"/>
      <c r="AC72" s="190"/>
      <c r="AD72" s="190"/>
      <c r="AE72" s="190"/>
    </row>
    <row r="73" spans="1:21" ht="19.5" customHeight="1">
      <c r="A73" s="122"/>
      <c r="B73" s="122"/>
      <c r="C73" s="123"/>
      <c r="D73" s="123"/>
      <c r="E73" s="123"/>
      <c r="F73" s="123"/>
      <c r="G73" s="123"/>
      <c r="H73" s="123"/>
      <c r="I73" s="123"/>
      <c r="J73" s="123"/>
      <c r="K73" s="123"/>
      <c r="L73" s="123"/>
      <c r="M73" s="123"/>
      <c r="N73" s="123"/>
      <c r="O73" s="123"/>
      <c r="P73" s="123"/>
      <c r="Q73" s="123"/>
      <c r="R73" s="123"/>
      <c r="S73" s="123"/>
      <c r="T73" s="123"/>
      <c r="U73" s="123"/>
    </row>
    <row r="74" spans="2:21" ht="19.5" customHeight="1">
      <c r="B74" s="128"/>
      <c r="C74" s="128"/>
      <c r="D74" s="128"/>
      <c r="E74" s="128"/>
      <c r="F74" s="128"/>
      <c r="G74" s="128"/>
      <c r="H74" s="128"/>
      <c r="I74" s="128"/>
      <c r="J74" s="128"/>
      <c r="K74" s="128"/>
      <c r="L74" s="128"/>
      <c r="M74" s="128"/>
      <c r="N74" s="128"/>
      <c r="O74" s="128"/>
      <c r="P74" s="128"/>
      <c r="Q74" s="128"/>
      <c r="R74" s="128"/>
      <c r="S74" s="128"/>
      <c r="T74" s="128"/>
      <c r="U74" s="128"/>
    </row>
    <row r="75" spans="1:26" ht="18.75">
      <c r="A75" s="102" t="s">
        <v>256</v>
      </c>
      <c r="B75" s="90"/>
      <c r="C75" s="90"/>
      <c r="D75" s="90"/>
      <c r="E75" s="90"/>
      <c r="F75" s="90"/>
      <c r="G75" s="90"/>
      <c r="H75" s="90"/>
      <c r="I75" s="90"/>
      <c r="J75" s="90"/>
      <c r="K75" s="90"/>
      <c r="L75" s="90"/>
      <c r="M75" s="90"/>
      <c r="N75" s="90"/>
      <c r="O75" s="90"/>
      <c r="P75" s="90"/>
      <c r="Q75" s="90"/>
      <c r="R75" s="90"/>
      <c r="S75" s="90"/>
      <c r="T75" s="90"/>
      <c r="U75" s="90"/>
      <c r="V75" s="90"/>
      <c r="W75" s="90"/>
      <c r="X75" s="90"/>
      <c r="Y75" s="90"/>
      <c r="Z75" s="90"/>
    </row>
    <row r="76" spans="1:26" ht="18.75">
      <c r="A76" s="103"/>
      <c r="B76" s="103"/>
      <c r="C76" s="103"/>
      <c r="D76" s="103"/>
      <c r="E76" s="103"/>
      <c r="F76" s="103"/>
      <c r="G76" s="103"/>
      <c r="H76" s="103"/>
      <c r="I76" s="103"/>
      <c r="J76" s="103"/>
      <c r="K76" s="103"/>
      <c r="L76" s="103"/>
      <c r="M76" s="103"/>
      <c r="N76" s="103"/>
      <c r="O76" s="90"/>
      <c r="P76" s="90"/>
      <c r="Q76" s="90"/>
      <c r="R76" s="90"/>
      <c r="S76" s="90"/>
      <c r="T76" s="90"/>
      <c r="U76" s="90"/>
      <c r="V76" s="90"/>
      <c r="W76" s="90"/>
      <c r="X76" s="90"/>
      <c r="Y76" s="90"/>
      <c r="Z76" s="90"/>
    </row>
    <row r="77" spans="1:26" ht="18.75" customHeight="1">
      <c r="A77" s="185" t="s">
        <v>207</v>
      </c>
      <c r="B77" s="144" t="s">
        <v>257</v>
      </c>
      <c r="C77" s="144"/>
      <c r="D77" s="144"/>
      <c r="E77" s="144"/>
      <c r="F77" s="144"/>
      <c r="G77" s="144"/>
      <c r="H77" s="144"/>
      <c r="I77" s="144" t="s">
        <v>221</v>
      </c>
      <c r="J77" s="144"/>
      <c r="K77" s="144"/>
      <c r="L77" s="144"/>
      <c r="M77" s="144"/>
      <c r="N77" s="144"/>
      <c r="O77" s="144"/>
      <c r="P77" s="144"/>
      <c r="Q77" s="144"/>
      <c r="R77" s="144"/>
      <c r="S77" s="144"/>
      <c r="T77" s="144"/>
      <c r="U77" s="144" t="s">
        <v>212</v>
      </c>
      <c r="V77" s="144"/>
      <c r="W77" s="144"/>
      <c r="X77" s="186" t="s">
        <v>213</v>
      </c>
      <c r="Y77" s="186"/>
      <c r="Z77" s="186"/>
    </row>
    <row r="78" spans="1:26" ht="18.75" customHeight="1">
      <c r="A78" s="185"/>
      <c r="B78" s="144"/>
      <c r="C78" s="144"/>
      <c r="D78" s="144"/>
      <c r="E78" s="144"/>
      <c r="F78" s="144"/>
      <c r="G78" s="144"/>
      <c r="H78" s="144"/>
      <c r="I78" s="144" t="s">
        <v>214</v>
      </c>
      <c r="J78" s="144"/>
      <c r="K78" s="144"/>
      <c r="L78" s="144"/>
      <c r="M78" s="144" t="s">
        <v>215</v>
      </c>
      <c r="N78" s="144"/>
      <c r="O78" s="144"/>
      <c r="P78" s="144"/>
      <c r="Q78" s="144" t="s">
        <v>172</v>
      </c>
      <c r="R78" s="144"/>
      <c r="S78" s="144"/>
      <c r="T78" s="144"/>
      <c r="U78" s="144"/>
      <c r="V78" s="144"/>
      <c r="W78" s="144"/>
      <c r="X78" s="186"/>
      <c r="Y78" s="186"/>
      <c r="Z78" s="186"/>
    </row>
    <row r="79" spans="1:26" ht="18.75" customHeight="1">
      <c r="A79" s="104">
        <v>1</v>
      </c>
      <c r="B79" s="187">
        <v>2</v>
      </c>
      <c r="C79" s="187"/>
      <c r="D79" s="187"/>
      <c r="E79" s="187"/>
      <c r="F79" s="187"/>
      <c r="G79" s="187"/>
      <c r="H79" s="187"/>
      <c r="I79" s="183">
        <v>3</v>
      </c>
      <c r="J79" s="183"/>
      <c r="K79" s="183"/>
      <c r="L79" s="183"/>
      <c r="M79" s="183">
        <v>4</v>
      </c>
      <c r="N79" s="183"/>
      <c r="O79" s="183"/>
      <c r="P79" s="183"/>
      <c r="Q79" s="183">
        <v>5</v>
      </c>
      <c r="R79" s="183"/>
      <c r="S79" s="183"/>
      <c r="T79" s="183"/>
      <c r="U79" s="184">
        <v>6</v>
      </c>
      <c r="V79" s="184"/>
      <c r="W79" s="184"/>
      <c r="X79" s="183">
        <v>7</v>
      </c>
      <c r="Y79" s="183"/>
      <c r="Z79" s="183"/>
    </row>
    <row r="80" spans="1:26" ht="18.75" customHeight="1">
      <c r="A80" s="104">
        <v>1</v>
      </c>
      <c r="B80" s="182" t="s">
        <v>258</v>
      </c>
      <c r="C80" s="182"/>
      <c r="D80" s="182"/>
      <c r="E80" s="182"/>
      <c r="F80" s="182"/>
      <c r="G80" s="182"/>
      <c r="H80" s="182"/>
      <c r="I80" s="179"/>
      <c r="J80" s="179"/>
      <c r="K80" s="179"/>
      <c r="L80" s="179"/>
      <c r="M80" s="179"/>
      <c r="N80" s="179"/>
      <c r="O80" s="179"/>
      <c r="P80" s="179"/>
      <c r="Q80" s="179">
        <v>10</v>
      </c>
      <c r="R80" s="179"/>
      <c r="S80" s="179"/>
      <c r="T80" s="179"/>
      <c r="U80" s="180"/>
      <c r="V80" s="180"/>
      <c r="W80" s="180"/>
      <c r="X80" s="181"/>
      <c r="Y80" s="181"/>
      <c r="Z80" s="181"/>
    </row>
    <row r="81" spans="1:26" ht="18.75" customHeight="1">
      <c r="A81" s="104"/>
      <c r="B81" s="182"/>
      <c r="C81" s="182"/>
      <c r="D81" s="182"/>
      <c r="E81" s="182"/>
      <c r="F81" s="182"/>
      <c r="G81" s="182"/>
      <c r="H81" s="182"/>
      <c r="I81" s="179"/>
      <c r="J81" s="179"/>
      <c r="K81" s="179"/>
      <c r="L81" s="179"/>
      <c r="M81" s="179"/>
      <c r="N81" s="179"/>
      <c r="O81" s="179"/>
      <c r="P81" s="179"/>
      <c r="Q81" s="179"/>
      <c r="R81" s="179"/>
      <c r="S81" s="179"/>
      <c r="T81" s="179"/>
      <c r="U81" s="180"/>
      <c r="V81" s="180"/>
      <c r="W81" s="180"/>
      <c r="X81" s="181"/>
      <c r="Y81" s="181"/>
      <c r="Z81" s="181"/>
    </row>
    <row r="82" spans="1:26" ht="18.75" customHeight="1">
      <c r="A82" s="104"/>
      <c r="B82" s="182"/>
      <c r="C82" s="182"/>
      <c r="D82" s="182"/>
      <c r="E82" s="182"/>
      <c r="F82" s="182"/>
      <c r="G82" s="182"/>
      <c r="H82" s="182"/>
      <c r="I82" s="179"/>
      <c r="J82" s="179"/>
      <c r="K82" s="179"/>
      <c r="L82" s="179"/>
      <c r="M82" s="179"/>
      <c r="N82" s="179"/>
      <c r="O82" s="179"/>
      <c r="P82" s="179"/>
      <c r="Q82" s="179"/>
      <c r="R82" s="179"/>
      <c r="S82" s="179"/>
      <c r="T82" s="179"/>
      <c r="U82" s="180"/>
      <c r="V82" s="180"/>
      <c r="W82" s="180"/>
      <c r="X82" s="181"/>
      <c r="Y82" s="181"/>
      <c r="Z82" s="181"/>
    </row>
    <row r="83" spans="1:26" ht="18.75" customHeight="1">
      <c r="A83" s="174" t="s">
        <v>203</v>
      </c>
      <c r="B83" s="174"/>
      <c r="C83" s="174"/>
      <c r="D83" s="174"/>
      <c r="E83" s="174"/>
      <c r="F83" s="174"/>
      <c r="G83" s="174"/>
      <c r="H83" s="174"/>
      <c r="I83" s="175">
        <f>SUM(I80:I82)</f>
        <v>0</v>
      </c>
      <c r="J83" s="175"/>
      <c r="K83" s="175"/>
      <c r="L83" s="175"/>
      <c r="M83" s="175">
        <f>SUM(M80:M82)</f>
        <v>0</v>
      </c>
      <c r="N83" s="175"/>
      <c r="O83" s="175"/>
      <c r="P83" s="175"/>
      <c r="Q83" s="175">
        <f>SUM(Q80:Q82)</f>
        <v>10</v>
      </c>
      <c r="R83" s="175"/>
      <c r="S83" s="175"/>
      <c r="T83" s="175"/>
      <c r="U83" s="176"/>
      <c r="V83" s="176"/>
      <c r="W83" s="176"/>
      <c r="X83" s="177"/>
      <c r="Y83" s="177"/>
      <c r="Z83" s="177"/>
    </row>
    <row r="84" spans="1:26" ht="18.75">
      <c r="A84"/>
      <c r="B84"/>
      <c r="C84"/>
      <c r="D84"/>
      <c r="E84"/>
      <c r="F84"/>
      <c r="G84"/>
      <c r="H84"/>
      <c r="I84"/>
      <c r="J84"/>
      <c r="K84"/>
      <c r="L84"/>
      <c r="M84"/>
      <c r="N84"/>
      <c r="O84"/>
      <c r="P84"/>
      <c r="Q84"/>
      <c r="R84"/>
      <c r="S84"/>
      <c r="T84"/>
      <c r="U84"/>
      <c r="V84"/>
      <c r="W84"/>
      <c r="X84"/>
      <c r="Y84"/>
      <c r="Z84"/>
    </row>
    <row r="85" spans="1:26" ht="18.75">
      <c r="A85"/>
      <c r="B85"/>
      <c r="C85"/>
      <c r="D85"/>
      <c r="E85"/>
      <c r="F85"/>
      <c r="G85"/>
      <c r="H85"/>
      <c r="I85"/>
      <c r="J85"/>
      <c r="K85"/>
      <c r="L85"/>
      <c r="M85"/>
      <c r="N85"/>
      <c r="O85"/>
      <c r="P85"/>
      <c r="Q85"/>
      <c r="R85"/>
      <c r="S85"/>
      <c r="T85"/>
      <c r="U85"/>
      <c r="V85"/>
      <c r="W85"/>
      <c r="X85"/>
      <c r="Y85"/>
      <c r="Z85"/>
    </row>
    <row r="86" spans="1:26" ht="18.75">
      <c r="A86"/>
      <c r="B86"/>
      <c r="C86"/>
      <c r="D86"/>
      <c r="E86"/>
      <c r="F86"/>
      <c r="G86"/>
      <c r="H86"/>
      <c r="I86"/>
      <c r="J86"/>
      <c r="K86"/>
      <c r="L86"/>
      <c r="M86"/>
      <c r="N86"/>
      <c r="O86"/>
      <c r="P86"/>
      <c r="Q86"/>
      <c r="R86"/>
      <c r="S86"/>
      <c r="T86"/>
      <c r="U86"/>
      <c r="V86"/>
      <c r="W86"/>
      <c r="X86"/>
      <c r="Y86"/>
      <c r="Z86"/>
    </row>
    <row r="87" spans="1:26" ht="18.75">
      <c r="A87"/>
      <c r="B87"/>
      <c r="C87"/>
      <c r="D87"/>
      <c r="E87"/>
      <c r="F87"/>
      <c r="G87"/>
      <c r="H87"/>
      <c r="I87"/>
      <c r="J87"/>
      <c r="K87"/>
      <c r="L87"/>
      <c r="M87"/>
      <c r="N87"/>
      <c r="O87"/>
      <c r="P87"/>
      <c r="Q87"/>
      <c r="R87"/>
      <c r="S87"/>
      <c r="T87"/>
      <c r="U87"/>
      <c r="V87"/>
      <c r="W87"/>
      <c r="X87"/>
      <c r="Y87"/>
      <c r="Z87"/>
    </row>
    <row r="88" spans="1:26" ht="18.75">
      <c r="A88" s="102" t="s">
        <v>259</v>
      </c>
      <c r="B88" s="90"/>
      <c r="C88" s="90"/>
      <c r="D88" s="90"/>
      <c r="E88" s="90"/>
      <c r="F88" s="90"/>
      <c r="G88" s="90"/>
      <c r="H88" s="90"/>
      <c r="I88" s="90"/>
      <c r="J88" s="90"/>
      <c r="K88" s="90"/>
      <c r="L88" s="90"/>
      <c r="M88" s="90"/>
      <c r="N88" s="90"/>
      <c r="O88" s="90"/>
      <c r="P88" s="90"/>
      <c r="Q88" s="90"/>
      <c r="R88" s="90"/>
      <c r="S88" s="90"/>
      <c r="T88" s="90"/>
      <c r="U88" s="90"/>
      <c r="V88" s="90"/>
      <c r="W88" s="90"/>
      <c r="X88" s="90"/>
      <c r="Y88" s="90"/>
      <c r="Z88" s="90"/>
    </row>
    <row r="89" spans="1:26" ht="18.75">
      <c r="A89" s="103"/>
      <c r="B89" s="103"/>
      <c r="C89" s="103"/>
      <c r="D89" s="103"/>
      <c r="E89" s="103"/>
      <c r="F89" s="103"/>
      <c r="G89" s="103"/>
      <c r="H89" s="103"/>
      <c r="I89" s="103"/>
      <c r="J89" s="103"/>
      <c r="K89" s="103"/>
      <c r="L89" s="103"/>
      <c r="M89" s="103"/>
      <c r="N89" s="103"/>
      <c r="O89" s="90"/>
      <c r="P89" s="90"/>
      <c r="Q89" s="90"/>
      <c r="R89" s="90"/>
      <c r="S89" s="90"/>
      <c r="T89" s="90"/>
      <c r="U89" s="90"/>
      <c r="V89" s="90"/>
      <c r="W89" s="90"/>
      <c r="X89" s="90"/>
      <c r="Y89" s="90"/>
      <c r="Z89" s="90"/>
    </row>
    <row r="90" spans="1:26" ht="18.75" customHeight="1">
      <c r="A90" s="185" t="s">
        <v>207</v>
      </c>
      <c r="B90" s="144" t="s">
        <v>257</v>
      </c>
      <c r="C90" s="144"/>
      <c r="D90" s="144"/>
      <c r="E90" s="144"/>
      <c r="F90" s="144"/>
      <c r="G90" s="144"/>
      <c r="H90" s="144"/>
      <c r="I90" s="144" t="s">
        <v>221</v>
      </c>
      <c r="J90" s="144"/>
      <c r="K90" s="144"/>
      <c r="L90" s="144"/>
      <c r="M90" s="144"/>
      <c r="N90" s="144"/>
      <c r="O90" s="144"/>
      <c r="P90" s="144"/>
      <c r="Q90" s="144"/>
      <c r="R90" s="144"/>
      <c r="S90" s="144"/>
      <c r="T90" s="144"/>
      <c r="U90" s="144" t="s">
        <v>212</v>
      </c>
      <c r="V90" s="144"/>
      <c r="W90" s="144"/>
      <c r="X90" s="186" t="s">
        <v>213</v>
      </c>
      <c r="Y90" s="186"/>
      <c r="Z90" s="186"/>
    </row>
    <row r="91" spans="1:26" ht="18.75" customHeight="1">
      <c r="A91" s="185"/>
      <c r="B91" s="144"/>
      <c r="C91" s="144"/>
      <c r="D91" s="144"/>
      <c r="E91" s="144"/>
      <c r="F91" s="144"/>
      <c r="G91" s="144"/>
      <c r="H91" s="144"/>
      <c r="I91" s="144" t="s">
        <v>214</v>
      </c>
      <c r="J91" s="144"/>
      <c r="K91" s="144"/>
      <c r="L91" s="144"/>
      <c r="M91" s="144" t="s">
        <v>215</v>
      </c>
      <c r="N91" s="144"/>
      <c r="O91" s="144"/>
      <c r="P91" s="144"/>
      <c r="Q91" s="144" t="s">
        <v>172</v>
      </c>
      <c r="R91" s="144"/>
      <c r="S91" s="144"/>
      <c r="T91" s="144"/>
      <c r="U91" s="144"/>
      <c r="V91" s="144"/>
      <c r="W91" s="144"/>
      <c r="X91" s="186"/>
      <c r="Y91" s="186"/>
      <c r="Z91" s="186"/>
    </row>
    <row r="92" spans="1:26" ht="18.75" customHeight="1">
      <c r="A92" s="104">
        <v>1</v>
      </c>
      <c r="B92" s="182" t="s">
        <v>260</v>
      </c>
      <c r="C92" s="182"/>
      <c r="D92" s="182"/>
      <c r="E92" s="182"/>
      <c r="F92" s="182"/>
      <c r="G92" s="182"/>
      <c r="H92" s="182"/>
      <c r="I92" s="183">
        <v>3</v>
      </c>
      <c r="J92" s="183"/>
      <c r="K92" s="183"/>
      <c r="L92" s="183"/>
      <c r="M92" s="183">
        <v>4</v>
      </c>
      <c r="N92" s="183"/>
      <c r="O92" s="183"/>
      <c r="P92" s="183"/>
      <c r="Q92" s="183">
        <v>5</v>
      </c>
      <c r="R92" s="183"/>
      <c r="S92" s="183"/>
      <c r="T92" s="183"/>
      <c r="U92" s="184">
        <v>6</v>
      </c>
      <c r="V92" s="184"/>
      <c r="W92" s="184"/>
      <c r="X92" s="183">
        <v>7</v>
      </c>
      <c r="Y92" s="183"/>
      <c r="Z92" s="183"/>
    </row>
    <row r="93" spans="1:26" ht="18.75" customHeight="1">
      <c r="A93" s="104"/>
      <c r="B93" s="182" t="s">
        <v>261</v>
      </c>
      <c r="C93" s="182"/>
      <c r="D93" s="182"/>
      <c r="E93" s="182"/>
      <c r="F93" s="182"/>
      <c r="G93" s="182"/>
      <c r="H93" s="182"/>
      <c r="I93" s="179"/>
      <c r="J93" s="179"/>
      <c r="K93" s="179"/>
      <c r="L93" s="179"/>
      <c r="M93" s="179"/>
      <c r="N93" s="179"/>
      <c r="O93" s="179"/>
      <c r="P93" s="179"/>
      <c r="Q93" s="179">
        <v>12.7</v>
      </c>
      <c r="R93" s="179"/>
      <c r="S93" s="179"/>
      <c r="T93" s="179"/>
      <c r="U93" s="181"/>
      <c r="V93" s="181"/>
      <c r="W93" s="181"/>
      <c r="X93" s="181"/>
      <c r="Y93" s="181"/>
      <c r="Z93" s="181"/>
    </row>
    <row r="94" spans="1:26" ht="18.75" customHeight="1">
      <c r="A94" s="104"/>
      <c r="B94" s="182"/>
      <c r="C94" s="182"/>
      <c r="D94" s="182"/>
      <c r="E94" s="182"/>
      <c r="F94" s="182"/>
      <c r="G94" s="182"/>
      <c r="H94" s="182"/>
      <c r="I94" s="179"/>
      <c r="J94" s="179"/>
      <c r="K94" s="179"/>
      <c r="L94" s="179"/>
      <c r="M94" s="179"/>
      <c r="N94" s="179"/>
      <c r="O94" s="179"/>
      <c r="P94" s="179"/>
      <c r="Q94" s="179">
        <v>0.8</v>
      </c>
      <c r="R94" s="179"/>
      <c r="S94" s="179"/>
      <c r="T94" s="179"/>
      <c r="U94" s="181"/>
      <c r="V94" s="181"/>
      <c r="W94" s="181"/>
      <c r="X94" s="181"/>
      <c r="Y94" s="181"/>
      <c r="Z94" s="181"/>
    </row>
    <row r="95" spans="1:26" ht="18.75" customHeight="1">
      <c r="A95" s="104"/>
      <c r="B95" s="182"/>
      <c r="C95" s="182"/>
      <c r="D95" s="182"/>
      <c r="E95" s="182"/>
      <c r="F95" s="182"/>
      <c r="G95" s="182"/>
      <c r="H95" s="182"/>
      <c r="I95" s="179"/>
      <c r="J95" s="179"/>
      <c r="K95" s="179"/>
      <c r="L95" s="179"/>
      <c r="M95" s="179"/>
      <c r="N95" s="179"/>
      <c r="O95" s="179"/>
      <c r="P95" s="179"/>
      <c r="Q95" s="179"/>
      <c r="R95" s="179"/>
      <c r="S95" s="179"/>
      <c r="T95" s="179"/>
      <c r="U95" s="180"/>
      <c r="V95" s="180"/>
      <c r="W95" s="180"/>
      <c r="X95" s="181"/>
      <c r="Y95" s="181"/>
      <c r="Z95" s="181"/>
    </row>
    <row r="96" spans="1:26" ht="18.75" customHeight="1">
      <c r="A96" s="104"/>
      <c r="B96" s="182"/>
      <c r="C96" s="182"/>
      <c r="D96" s="182"/>
      <c r="E96" s="182"/>
      <c r="F96" s="182"/>
      <c r="G96" s="182"/>
      <c r="H96" s="182"/>
      <c r="I96" s="179"/>
      <c r="J96" s="179"/>
      <c r="K96" s="179"/>
      <c r="L96" s="179"/>
      <c r="M96" s="179"/>
      <c r="N96" s="179"/>
      <c r="O96" s="179"/>
      <c r="P96" s="179"/>
      <c r="Q96" s="179"/>
      <c r="R96" s="179"/>
      <c r="S96" s="179"/>
      <c r="T96" s="179"/>
      <c r="U96" s="180"/>
      <c r="V96" s="180"/>
      <c r="W96" s="180"/>
      <c r="X96" s="181"/>
      <c r="Y96" s="181"/>
      <c r="Z96" s="181"/>
    </row>
    <row r="97" spans="1:26" ht="18.75" customHeight="1">
      <c r="A97" s="104"/>
      <c r="B97" s="182"/>
      <c r="C97" s="182"/>
      <c r="D97" s="182"/>
      <c r="E97" s="182"/>
      <c r="F97" s="182"/>
      <c r="G97" s="182"/>
      <c r="H97" s="182"/>
      <c r="I97" s="179"/>
      <c r="J97" s="179"/>
      <c r="K97" s="179"/>
      <c r="L97" s="179"/>
      <c r="M97" s="179"/>
      <c r="N97" s="179"/>
      <c r="O97" s="179"/>
      <c r="P97" s="179"/>
      <c r="Q97" s="179"/>
      <c r="R97" s="179"/>
      <c r="S97" s="179"/>
      <c r="T97" s="179"/>
      <c r="U97" s="180"/>
      <c r="V97" s="180"/>
      <c r="W97" s="180"/>
      <c r="X97" s="181"/>
      <c r="Y97" s="181"/>
      <c r="Z97" s="181"/>
    </row>
    <row r="98" spans="1:26" ht="18.75" customHeight="1">
      <c r="A98" s="104"/>
      <c r="B98" s="178"/>
      <c r="C98" s="178"/>
      <c r="D98" s="178"/>
      <c r="E98" s="178"/>
      <c r="F98" s="178"/>
      <c r="G98" s="178"/>
      <c r="H98" s="178"/>
      <c r="I98" s="179"/>
      <c r="J98" s="179"/>
      <c r="K98" s="179"/>
      <c r="L98" s="179"/>
      <c r="M98" s="179"/>
      <c r="N98" s="179"/>
      <c r="O98" s="179"/>
      <c r="P98" s="179"/>
      <c r="Q98" s="179"/>
      <c r="R98" s="179"/>
      <c r="S98" s="179"/>
      <c r="T98" s="179"/>
      <c r="U98" s="180"/>
      <c r="V98" s="180"/>
      <c r="W98" s="180"/>
      <c r="X98" s="181"/>
      <c r="Y98" s="181"/>
      <c r="Z98" s="181"/>
    </row>
    <row r="99" spans="1:26" ht="18.75" customHeight="1">
      <c r="A99" s="174" t="s">
        <v>203</v>
      </c>
      <c r="B99" s="174"/>
      <c r="C99" s="174"/>
      <c r="D99" s="174"/>
      <c r="E99" s="174"/>
      <c r="F99" s="174"/>
      <c r="G99" s="174"/>
      <c r="H99" s="174"/>
      <c r="I99" s="175">
        <f>SUM(I93:I98)</f>
        <v>0</v>
      </c>
      <c r="J99" s="175"/>
      <c r="K99" s="175"/>
      <c r="L99" s="175"/>
      <c r="M99" s="175">
        <f>SUM(M93:M98)</f>
        <v>0</v>
      </c>
      <c r="N99" s="175"/>
      <c r="O99" s="175"/>
      <c r="P99" s="175"/>
      <c r="Q99" s="175">
        <f>SUM(Q93:Q98)</f>
        <v>13.5</v>
      </c>
      <c r="R99" s="175"/>
      <c r="S99" s="175"/>
      <c r="T99" s="175"/>
      <c r="U99" s="176"/>
      <c r="V99" s="176"/>
      <c r="W99" s="176"/>
      <c r="X99" s="177"/>
      <c r="Y99" s="177"/>
      <c r="Z99" s="177"/>
    </row>
    <row r="100" spans="1:26" ht="18.75">
      <c r="A100"/>
      <c r="B100"/>
      <c r="C100"/>
      <c r="D100"/>
      <c r="E100"/>
      <c r="F100"/>
      <c r="G100"/>
      <c r="H100"/>
      <c r="I100"/>
      <c r="J100"/>
      <c r="K100"/>
      <c r="L100"/>
      <c r="M100"/>
      <c r="N100"/>
      <c r="O100"/>
      <c r="P100"/>
      <c r="Q100"/>
      <c r="R100"/>
      <c r="S100"/>
      <c r="T100"/>
      <c r="U100"/>
      <c r="V100"/>
      <c r="W100"/>
      <c r="X100"/>
      <c r="Y100"/>
      <c r="Z100"/>
    </row>
    <row r="101" spans="1:26" ht="18.75">
      <c r="A101"/>
      <c r="B101"/>
      <c r="C101"/>
      <c r="D101"/>
      <c r="E101"/>
      <c r="F101"/>
      <c r="G101"/>
      <c r="H101"/>
      <c r="I101"/>
      <c r="J101"/>
      <c r="K101"/>
      <c r="L101"/>
      <c r="M101"/>
      <c r="N101"/>
      <c r="O101"/>
      <c r="P101"/>
      <c r="Q101"/>
      <c r="R101"/>
      <c r="S101"/>
      <c r="T101"/>
      <c r="U101"/>
      <c r="V101"/>
      <c r="W101"/>
      <c r="X101"/>
      <c r="Y101"/>
      <c r="Z101"/>
    </row>
    <row r="102" spans="1:26" ht="18.75">
      <c r="A102"/>
      <c r="B102"/>
      <c r="C102"/>
      <c r="D102"/>
      <c r="E102"/>
      <c r="F102"/>
      <c r="G102"/>
      <c r="H102"/>
      <c r="I102"/>
      <c r="J102"/>
      <c r="K102"/>
      <c r="L102"/>
      <c r="M102"/>
      <c r="N102"/>
      <c r="O102"/>
      <c r="P102"/>
      <c r="Q102"/>
      <c r="R102"/>
      <c r="S102"/>
      <c r="T102"/>
      <c r="U102"/>
      <c r="V102"/>
      <c r="W102"/>
      <c r="X102"/>
      <c r="Y102"/>
      <c r="Z102"/>
    </row>
    <row r="103" spans="1:26" ht="18.75" customHeight="1">
      <c r="A103"/>
      <c r="C103" s="171" t="s">
        <v>204</v>
      </c>
      <c r="D103" s="171"/>
      <c r="E103" s="171"/>
      <c r="F103" s="129"/>
      <c r="G103" s="73"/>
      <c r="H103" s="139"/>
      <c r="I103" s="139"/>
      <c r="J103" s="139"/>
      <c r="K103" s="130"/>
      <c r="L103" s="172" t="s">
        <v>262</v>
      </c>
      <c r="M103" s="172"/>
      <c r="N103" s="172"/>
      <c r="O103" s="172"/>
      <c r="P103" s="172"/>
      <c r="Q103" s="131"/>
      <c r="R103" s="131"/>
      <c r="S103" s="131"/>
      <c r="T103" s="131"/>
      <c r="U103" s="131"/>
      <c r="V103" s="173" t="s">
        <v>205</v>
      </c>
      <c r="W103" s="173"/>
      <c r="X103" s="173"/>
      <c r="Y103" s="173"/>
      <c r="Z103" s="173"/>
    </row>
    <row r="104" spans="1:26" ht="18.75">
      <c r="A104"/>
      <c r="B104" s="139" t="s">
        <v>263</v>
      </c>
      <c r="C104" s="139"/>
      <c r="D104" s="139"/>
      <c r="E104" s="139"/>
      <c r="F104" s="139"/>
      <c r="G104" s="139"/>
      <c r="H104" s="139"/>
      <c r="I104" s="132"/>
      <c r="J104" s="132"/>
      <c r="K104" s="132"/>
      <c r="L104" s="133"/>
      <c r="M104" s="134"/>
      <c r="N104" s="2" t="s">
        <v>264</v>
      </c>
      <c r="O104" s="134"/>
      <c r="P104" s="133"/>
      <c r="Q104" s="132"/>
      <c r="R104" s="132"/>
      <c r="S104" s="132"/>
      <c r="T104" s="133"/>
      <c r="U104" s="133"/>
      <c r="V104" s="139" t="s">
        <v>265</v>
      </c>
      <c r="W104" s="139"/>
      <c r="X104" s="139"/>
      <c r="Y104" s="139"/>
      <c r="Z104" s="139"/>
    </row>
  </sheetData>
  <sheetProtection selectLockedCells="1" selectUnlockedCells="1"/>
  <mergeCells count="489">
    <mergeCell ref="AB1:AE1"/>
    <mergeCell ref="A4:A5"/>
    <mergeCell ref="B4:B5"/>
    <mergeCell ref="C4:F5"/>
    <mergeCell ref="G4:M5"/>
    <mergeCell ref="N4:Y4"/>
    <mergeCell ref="Z4:AB5"/>
    <mergeCell ref="AC4:AE5"/>
    <mergeCell ref="N5:Q5"/>
    <mergeCell ref="R5:U5"/>
    <mergeCell ref="V5:Y5"/>
    <mergeCell ref="C6:F6"/>
    <mergeCell ref="G6:M6"/>
    <mergeCell ref="N6:Q6"/>
    <mergeCell ref="R6:U6"/>
    <mergeCell ref="V6:Y6"/>
    <mergeCell ref="Z6:AB6"/>
    <mergeCell ref="AC6:AE6"/>
    <mergeCell ref="AH6:AK6"/>
    <mergeCell ref="C7:F7"/>
    <mergeCell ref="G7:M7"/>
    <mergeCell ref="N7:Q7"/>
    <mergeCell ref="R7:U7"/>
    <mergeCell ref="V7:Y7"/>
    <mergeCell ref="Z7:AB7"/>
    <mergeCell ref="AC7:AE7"/>
    <mergeCell ref="AH7:AK7"/>
    <mergeCell ref="C8:F8"/>
    <mergeCell ref="G8:M8"/>
    <mergeCell ref="N8:Q8"/>
    <mergeCell ref="R8:U8"/>
    <mergeCell ref="V8:Y8"/>
    <mergeCell ref="Z8:AB8"/>
    <mergeCell ref="AC8:AE8"/>
    <mergeCell ref="AH8:AK8"/>
    <mergeCell ref="C9:F9"/>
    <mergeCell ref="G9:M9"/>
    <mergeCell ref="N9:Q9"/>
    <mergeCell ref="R9:U9"/>
    <mergeCell ref="V9:Y9"/>
    <mergeCell ref="Z9:AB9"/>
    <mergeCell ref="AC9:AE9"/>
    <mergeCell ref="AH9:AK9"/>
    <mergeCell ref="C10:F10"/>
    <mergeCell ref="G10:M10"/>
    <mergeCell ref="N10:Q10"/>
    <mergeCell ref="R10:U10"/>
    <mergeCell ref="V10:Y10"/>
    <mergeCell ref="Z10:AB10"/>
    <mergeCell ref="AC10:AE10"/>
    <mergeCell ref="AH10:AK10"/>
    <mergeCell ref="C11:F11"/>
    <mergeCell ref="G11:M11"/>
    <mergeCell ref="N11:Q11"/>
    <mergeCell ref="R11:U11"/>
    <mergeCell ref="V11:Y11"/>
    <mergeCell ref="Z11:AB11"/>
    <mergeCell ref="AC11:AE11"/>
    <mergeCell ref="AH11:AK11"/>
    <mergeCell ref="C12:F12"/>
    <mergeCell ref="G12:M12"/>
    <mergeCell ref="N12:Q12"/>
    <mergeCell ref="R12:U12"/>
    <mergeCell ref="V12:Y12"/>
    <mergeCell ref="Z12:AB12"/>
    <mergeCell ref="AC12:AE12"/>
    <mergeCell ref="AH12:AK12"/>
    <mergeCell ref="C13:F13"/>
    <mergeCell ref="G13:M13"/>
    <mergeCell ref="N13:Q13"/>
    <mergeCell ref="R13:U13"/>
    <mergeCell ref="V13:Y13"/>
    <mergeCell ref="Z13:AB13"/>
    <mergeCell ref="AC13:AE13"/>
    <mergeCell ref="AH13:AK13"/>
    <mergeCell ref="C14:F14"/>
    <mergeCell ref="G14:M14"/>
    <mergeCell ref="N14:Q14"/>
    <mergeCell ref="R14:U14"/>
    <mergeCell ref="V14:Y14"/>
    <mergeCell ref="Z14:AB14"/>
    <mergeCell ref="AC14:AE14"/>
    <mergeCell ref="AH14:AK14"/>
    <mergeCell ref="C15:F15"/>
    <mergeCell ref="G15:M15"/>
    <mergeCell ref="N15:Q15"/>
    <mergeCell ref="R15:U15"/>
    <mergeCell ref="V15:Y15"/>
    <mergeCell ref="Z15:AB15"/>
    <mergeCell ref="AC15:AE15"/>
    <mergeCell ref="AH15:AK15"/>
    <mergeCell ref="C16:F16"/>
    <mergeCell ref="G16:M16"/>
    <mergeCell ref="N16:Q16"/>
    <mergeCell ref="R16:U16"/>
    <mergeCell ref="V16:Y16"/>
    <mergeCell ref="Z16:AB16"/>
    <mergeCell ref="AC16:AE16"/>
    <mergeCell ref="AH16:AK16"/>
    <mergeCell ref="C17:F17"/>
    <mergeCell ref="G17:M17"/>
    <mergeCell ref="N17:Q17"/>
    <mergeCell ref="R17:U17"/>
    <mergeCell ref="V17:Y17"/>
    <mergeCell ref="Z17:AB17"/>
    <mergeCell ref="AC17:AE17"/>
    <mergeCell ref="AH17:AK17"/>
    <mergeCell ref="C18:F18"/>
    <mergeCell ref="G18:M18"/>
    <mergeCell ref="N18:Q18"/>
    <mergeCell ref="R18:U18"/>
    <mergeCell ref="V18:Y18"/>
    <mergeCell ref="Z18:AB18"/>
    <mergeCell ref="AC18:AE18"/>
    <mergeCell ref="AH18:AK18"/>
    <mergeCell ref="C19:F19"/>
    <mergeCell ref="G19:M19"/>
    <mergeCell ref="N19:Q19"/>
    <mergeCell ref="R19:U19"/>
    <mergeCell ref="V19:Y19"/>
    <mergeCell ref="Z19:AB19"/>
    <mergeCell ref="AC19:AE19"/>
    <mergeCell ref="AH19:AK19"/>
    <mergeCell ref="C20:F20"/>
    <mergeCell ref="G20:M20"/>
    <mergeCell ref="N20:Q20"/>
    <mergeCell ref="R20:U20"/>
    <mergeCell ref="V20:Y20"/>
    <mergeCell ref="Z20:AB20"/>
    <mergeCell ref="AC20:AE20"/>
    <mergeCell ref="AH20:AK20"/>
    <mergeCell ref="C21:F21"/>
    <mergeCell ref="G21:M21"/>
    <mergeCell ref="N21:Q21"/>
    <mergeCell ref="R21:U21"/>
    <mergeCell ref="V21:Y21"/>
    <mergeCell ref="Z21:AB21"/>
    <mergeCell ref="AC21:AE21"/>
    <mergeCell ref="AH21:AK21"/>
    <mergeCell ref="C22:F22"/>
    <mergeCell ref="G22:M22"/>
    <mergeCell ref="N22:Q22"/>
    <mergeCell ref="R22:U22"/>
    <mergeCell ref="V22:Y22"/>
    <mergeCell ref="Z22:AB22"/>
    <mergeCell ref="AC22:AE22"/>
    <mergeCell ref="AH22:AK22"/>
    <mergeCell ref="C23:F23"/>
    <mergeCell ref="G23:M23"/>
    <mergeCell ref="N23:Q23"/>
    <mergeCell ref="R23:U23"/>
    <mergeCell ref="V23:Y23"/>
    <mergeCell ref="Z23:AB23"/>
    <mergeCell ref="AC23:AE23"/>
    <mergeCell ref="AH23:AK23"/>
    <mergeCell ref="C24:F24"/>
    <mergeCell ref="G24:M24"/>
    <mergeCell ref="N24:Q24"/>
    <mergeCell ref="R24:U24"/>
    <mergeCell ref="V24:Y24"/>
    <mergeCell ref="Z24:AB24"/>
    <mergeCell ref="AC24:AE24"/>
    <mergeCell ref="AH24:AK24"/>
    <mergeCell ref="Z26:AB26"/>
    <mergeCell ref="AC26:AE26"/>
    <mergeCell ref="AH26:AK26"/>
    <mergeCell ref="C25:F25"/>
    <mergeCell ref="G25:M25"/>
    <mergeCell ref="N25:Q25"/>
    <mergeCell ref="R25:U25"/>
    <mergeCell ref="V25:Y25"/>
    <mergeCell ref="Z25:AB25"/>
    <mergeCell ref="R27:U27"/>
    <mergeCell ref="V27:Y27"/>
    <mergeCell ref="Z27:AB27"/>
    <mergeCell ref="AC25:AE25"/>
    <mergeCell ref="AH25:AK25"/>
    <mergeCell ref="C26:F26"/>
    <mergeCell ref="G26:M26"/>
    <mergeCell ref="N26:Q26"/>
    <mergeCell ref="R26:U26"/>
    <mergeCell ref="V26:Y26"/>
    <mergeCell ref="AC27:AE27"/>
    <mergeCell ref="A28:M28"/>
    <mergeCell ref="N28:Q28"/>
    <mergeCell ref="R28:U28"/>
    <mergeCell ref="V28:Y28"/>
    <mergeCell ref="Z28:AB28"/>
    <mergeCell ref="AC28:AE28"/>
    <mergeCell ref="C27:F27"/>
    <mergeCell ref="G27:M27"/>
    <mergeCell ref="N27:Q27"/>
    <mergeCell ref="A32:A34"/>
    <mergeCell ref="B32:B34"/>
    <mergeCell ref="C32:F34"/>
    <mergeCell ref="G32:M34"/>
    <mergeCell ref="N32:P34"/>
    <mergeCell ref="Q32:Y32"/>
    <mergeCell ref="Z32:AB34"/>
    <mergeCell ref="AC32:AE34"/>
    <mergeCell ref="Q33:S34"/>
    <mergeCell ref="T33:V34"/>
    <mergeCell ref="W33:Y34"/>
    <mergeCell ref="C35:F35"/>
    <mergeCell ref="G35:M35"/>
    <mergeCell ref="N35:P35"/>
    <mergeCell ref="Q35:S35"/>
    <mergeCell ref="T35:V35"/>
    <mergeCell ref="W35:Y35"/>
    <mergeCell ref="Z35:AB35"/>
    <mergeCell ref="AC35:AE35"/>
    <mergeCell ref="C36:F36"/>
    <mergeCell ref="G36:M36"/>
    <mergeCell ref="N36:P36"/>
    <mergeCell ref="Q36:S36"/>
    <mergeCell ref="T36:V36"/>
    <mergeCell ref="W36:Y36"/>
    <mergeCell ref="Z36:AB36"/>
    <mergeCell ref="AC36:AE36"/>
    <mergeCell ref="C37:F37"/>
    <mergeCell ref="G37:M37"/>
    <mergeCell ref="N37:P37"/>
    <mergeCell ref="Q37:S37"/>
    <mergeCell ref="T37:V37"/>
    <mergeCell ref="W37:Y37"/>
    <mergeCell ref="Z37:AB37"/>
    <mergeCell ref="AC37:AE37"/>
    <mergeCell ref="Z39:AB39"/>
    <mergeCell ref="AC39:AE39"/>
    <mergeCell ref="C38:F38"/>
    <mergeCell ref="G38:M38"/>
    <mergeCell ref="N38:P38"/>
    <mergeCell ref="Q38:S38"/>
    <mergeCell ref="T38:V38"/>
    <mergeCell ref="W38:Y38"/>
    <mergeCell ref="W40:Y40"/>
    <mergeCell ref="Z40:AB40"/>
    <mergeCell ref="Z38:AB38"/>
    <mergeCell ref="AC38:AE38"/>
    <mergeCell ref="C39:F39"/>
    <mergeCell ref="G39:M39"/>
    <mergeCell ref="N39:P39"/>
    <mergeCell ref="Q39:S39"/>
    <mergeCell ref="T39:V39"/>
    <mergeCell ref="W39:Y39"/>
    <mergeCell ref="H47:K47"/>
    <mergeCell ref="A40:M40"/>
    <mergeCell ref="N40:P40"/>
    <mergeCell ref="Q40:S40"/>
    <mergeCell ref="T40:V40"/>
    <mergeCell ref="V47:V48"/>
    <mergeCell ref="AC40:AE40"/>
    <mergeCell ref="A46:A48"/>
    <mergeCell ref="B46:F48"/>
    <mergeCell ref="G46:K46"/>
    <mergeCell ref="L46:P46"/>
    <mergeCell ref="Q46:U46"/>
    <mergeCell ref="V46:Z46"/>
    <mergeCell ref="AA46:AE46"/>
    <mergeCell ref="AA47:AA48"/>
    <mergeCell ref="G47:G48"/>
    <mergeCell ref="AB47:AE47"/>
    <mergeCell ref="B49:F49"/>
    <mergeCell ref="B50:F50"/>
    <mergeCell ref="B51:F51"/>
    <mergeCell ref="B52:F52"/>
    <mergeCell ref="L47:L48"/>
    <mergeCell ref="M47:P47"/>
    <mergeCell ref="Q47:Q48"/>
    <mergeCell ref="R47:U47"/>
    <mergeCell ref="W47:Z47"/>
    <mergeCell ref="B53:F53"/>
    <mergeCell ref="B54:F54"/>
    <mergeCell ref="A55:F55"/>
    <mergeCell ref="A56:F56"/>
    <mergeCell ref="A61:A63"/>
    <mergeCell ref="B61:B63"/>
    <mergeCell ref="C61:D63"/>
    <mergeCell ref="E61:F63"/>
    <mergeCell ref="G61:H63"/>
    <mergeCell ref="I61:J63"/>
    <mergeCell ref="K61:T61"/>
    <mergeCell ref="U61:Y63"/>
    <mergeCell ref="Z61:AE63"/>
    <mergeCell ref="K62:L63"/>
    <mergeCell ref="M62:N63"/>
    <mergeCell ref="O62:T62"/>
    <mergeCell ref="O63:P63"/>
    <mergeCell ref="Q63:R63"/>
    <mergeCell ref="S63:T63"/>
    <mergeCell ref="C64:D64"/>
    <mergeCell ref="E64:F64"/>
    <mergeCell ref="G64:H64"/>
    <mergeCell ref="I64:J64"/>
    <mergeCell ref="K64:L64"/>
    <mergeCell ref="M64:N64"/>
    <mergeCell ref="O64:P64"/>
    <mergeCell ref="Q64:R64"/>
    <mergeCell ref="S64:T64"/>
    <mergeCell ref="U64:Y64"/>
    <mergeCell ref="Z64:AE64"/>
    <mergeCell ref="C65:D65"/>
    <mergeCell ref="E65:F65"/>
    <mergeCell ref="G65:H65"/>
    <mergeCell ref="I65:J65"/>
    <mergeCell ref="K65:L65"/>
    <mergeCell ref="M65:N65"/>
    <mergeCell ref="O65:P65"/>
    <mergeCell ref="Q65:R65"/>
    <mergeCell ref="S65:T65"/>
    <mergeCell ref="U65:Y65"/>
    <mergeCell ref="Z65:AE65"/>
    <mergeCell ref="C66:D66"/>
    <mergeCell ref="E66:F66"/>
    <mergeCell ref="G66:H66"/>
    <mergeCell ref="I66:J66"/>
    <mergeCell ref="K66:L66"/>
    <mergeCell ref="M66:N66"/>
    <mergeCell ref="O66:P66"/>
    <mergeCell ref="Q66:R66"/>
    <mergeCell ref="S66:T66"/>
    <mergeCell ref="U66:Y66"/>
    <mergeCell ref="Z66:AE66"/>
    <mergeCell ref="C67:D67"/>
    <mergeCell ref="E67:F67"/>
    <mergeCell ref="G67:H67"/>
    <mergeCell ref="I67:J67"/>
    <mergeCell ref="K67:L67"/>
    <mergeCell ref="M67:N67"/>
    <mergeCell ref="O67:P67"/>
    <mergeCell ref="Q67:R67"/>
    <mergeCell ref="S67:T67"/>
    <mergeCell ref="U67:Y67"/>
    <mergeCell ref="Z67:AE67"/>
    <mergeCell ref="C68:D68"/>
    <mergeCell ref="E68:F68"/>
    <mergeCell ref="G68:H68"/>
    <mergeCell ref="I68:J68"/>
    <mergeCell ref="K68:L68"/>
    <mergeCell ref="M68:N68"/>
    <mergeCell ref="O68:P68"/>
    <mergeCell ref="Q68:R68"/>
    <mergeCell ref="S68:T68"/>
    <mergeCell ref="U68:Y68"/>
    <mergeCell ref="Z68:AE68"/>
    <mergeCell ref="C69:D69"/>
    <mergeCell ref="E69:F69"/>
    <mergeCell ref="G69:H69"/>
    <mergeCell ref="I69:J69"/>
    <mergeCell ref="K69:L69"/>
    <mergeCell ref="M69:N69"/>
    <mergeCell ref="O69:P69"/>
    <mergeCell ref="Q69:R69"/>
    <mergeCell ref="S69:T69"/>
    <mergeCell ref="U69:Y69"/>
    <mergeCell ref="Z69:AE69"/>
    <mergeCell ref="C70:D70"/>
    <mergeCell ref="E70:F70"/>
    <mergeCell ref="G70:H70"/>
    <mergeCell ref="I70:J70"/>
    <mergeCell ref="K70:L70"/>
    <mergeCell ref="M70:N70"/>
    <mergeCell ref="O70:P70"/>
    <mergeCell ref="Q70:R70"/>
    <mergeCell ref="S70:T70"/>
    <mergeCell ref="U70:Y70"/>
    <mergeCell ref="Z70:AE70"/>
    <mergeCell ref="C71:D71"/>
    <mergeCell ref="E71:F71"/>
    <mergeCell ref="G71:H71"/>
    <mergeCell ref="I71:J71"/>
    <mergeCell ref="K71:L71"/>
    <mergeCell ref="M71:N71"/>
    <mergeCell ref="O71:P71"/>
    <mergeCell ref="Q71:R71"/>
    <mergeCell ref="S71:T71"/>
    <mergeCell ref="U71:Y71"/>
    <mergeCell ref="Z71:AE71"/>
    <mergeCell ref="A72:D72"/>
    <mergeCell ref="E72:F72"/>
    <mergeCell ref="G72:H72"/>
    <mergeCell ref="I72:J72"/>
    <mergeCell ref="K72:L72"/>
    <mergeCell ref="M72:N72"/>
    <mergeCell ref="O72:P72"/>
    <mergeCell ref="Q72:R72"/>
    <mergeCell ref="S72:T72"/>
    <mergeCell ref="U72:Y72"/>
    <mergeCell ref="Z72:AE72"/>
    <mergeCell ref="A77:A78"/>
    <mergeCell ref="B77:H78"/>
    <mergeCell ref="I77:T77"/>
    <mergeCell ref="U77:W78"/>
    <mergeCell ref="X77:Z78"/>
    <mergeCell ref="I78:L78"/>
    <mergeCell ref="M78:P78"/>
    <mergeCell ref="Q78:T78"/>
    <mergeCell ref="B79:H79"/>
    <mergeCell ref="I79:L79"/>
    <mergeCell ref="M79:P79"/>
    <mergeCell ref="Q79:T79"/>
    <mergeCell ref="U79:W79"/>
    <mergeCell ref="X79:Z79"/>
    <mergeCell ref="B80:H80"/>
    <mergeCell ref="I80:L80"/>
    <mergeCell ref="M80:P80"/>
    <mergeCell ref="Q80:T80"/>
    <mergeCell ref="U80:W80"/>
    <mergeCell ref="X80:Z80"/>
    <mergeCell ref="B81:H81"/>
    <mergeCell ref="I81:L81"/>
    <mergeCell ref="M81:P81"/>
    <mergeCell ref="Q81:T81"/>
    <mergeCell ref="U81:W81"/>
    <mergeCell ref="X81:Z81"/>
    <mergeCell ref="B82:H82"/>
    <mergeCell ref="I82:L82"/>
    <mergeCell ref="M82:P82"/>
    <mergeCell ref="Q82:T82"/>
    <mergeCell ref="U82:W82"/>
    <mergeCell ref="X82:Z82"/>
    <mergeCell ref="A83:H83"/>
    <mergeCell ref="I83:L83"/>
    <mergeCell ref="M83:P83"/>
    <mergeCell ref="Q83:T83"/>
    <mergeCell ref="U83:W83"/>
    <mergeCell ref="X83:Z83"/>
    <mergeCell ref="A90:A91"/>
    <mergeCell ref="B90:H91"/>
    <mergeCell ref="I90:T90"/>
    <mergeCell ref="U90:W91"/>
    <mergeCell ref="X90:Z91"/>
    <mergeCell ref="I91:L91"/>
    <mergeCell ref="M91:P91"/>
    <mergeCell ref="Q91:T91"/>
    <mergeCell ref="B92:H92"/>
    <mergeCell ref="I92:L92"/>
    <mergeCell ref="M92:P92"/>
    <mergeCell ref="Q92:T92"/>
    <mergeCell ref="U92:W92"/>
    <mergeCell ref="X92:Z92"/>
    <mergeCell ref="B93:H93"/>
    <mergeCell ref="I93:L93"/>
    <mergeCell ref="M93:P93"/>
    <mergeCell ref="Q93:T93"/>
    <mergeCell ref="U93:W93"/>
    <mergeCell ref="X93:Z93"/>
    <mergeCell ref="B94:H94"/>
    <mergeCell ref="I94:L94"/>
    <mergeCell ref="M94:P94"/>
    <mergeCell ref="Q94:T94"/>
    <mergeCell ref="U94:W94"/>
    <mergeCell ref="X94:Z94"/>
    <mergeCell ref="B95:H95"/>
    <mergeCell ref="I95:L95"/>
    <mergeCell ref="M95:P95"/>
    <mergeCell ref="Q95:T95"/>
    <mergeCell ref="U95:W95"/>
    <mergeCell ref="X95:Z95"/>
    <mergeCell ref="B96:H96"/>
    <mergeCell ref="I96:L96"/>
    <mergeCell ref="M96:P96"/>
    <mergeCell ref="Q96:T96"/>
    <mergeCell ref="U96:W96"/>
    <mergeCell ref="X96:Z96"/>
    <mergeCell ref="B97:H97"/>
    <mergeCell ref="I97:L97"/>
    <mergeCell ref="M97:P97"/>
    <mergeCell ref="Q97:T97"/>
    <mergeCell ref="U97:W97"/>
    <mergeCell ref="X97:Z97"/>
    <mergeCell ref="B98:H98"/>
    <mergeCell ref="I98:L98"/>
    <mergeCell ref="M98:P98"/>
    <mergeCell ref="Q98:T98"/>
    <mergeCell ref="U98:W98"/>
    <mergeCell ref="X98:Z98"/>
    <mergeCell ref="A99:H99"/>
    <mergeCell ref="I99:L99"/>
    <mergeCell ref="M99:P99"/>
    <mergeCell ref="Q99:T99"/>
    <mergeCell ref="U99:W99"/>
    <mergeCell ref="X99:Z99"/>
    <mergeCell ref="C103:E103"/>
    <mergeCell ref="H103:J103"/>
    <mergeCell ref="L103:P103"/>
    <mergeCell ref="V103:Z103"/>
    <mergeCell ref="B104:H104"/>
    <mergeCell ref="V104:Z104"/>
  </mergeCells>
  <printOptions/>
  <pageMargins left="0.3541666666666667" right="0.19652777777777777" top="0.6298611111111112" bottom="0.5513888888888889" header="0.3541666666666667" footer="0.5118055555555555"/>
  <pageSetup horizontalDpi="300" verticalDpi="300" orientation="landscape" paperSize="9" scale="35"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2019-03-20T07:53:15Z</cp:lastPrinted>
  <dcterms:modified xsi:type="dcterms:W3CDTF">2019-03-26T08:52:29Z</dcterms:modified>
  <cp:category/>
  <cp:version/>
  <cp:contentType/>
  <cp:contentStatus/>
</cp:coreProperties>
</file>