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D:\disk  d\Budzet 2020\ЗМІНИ до Бюджету 2020\Budzet zmini 4-76\"/>
    </mc:Choice>
  </mc:AlternateContent>
  <xr:revisionPtr revIDLastSave="0" documentId="13_ncr:1_{21CC1D08-E22A-417A-B0B7-782E42A06FEE}" xr6:coauthVersionLast="45" xr6:coauthVersionMax="45" xr10:uidLastSave="{00000000-0000-0000-0000-000000000000}"/>
  <bookViews>
    <workbookView xWindow="-120" yWindow="-120" windowWidth="29040" windowHeight="15840" xr2:uid="{00000000-000D-0000-FFFF-FFFF00000000}"/>
  </bookViews>
  <sheets>
    <sheet name="Лист (2)" sheetId="5" r:id="rId1"/>
  </sheets>
  <definedNames>
    <definedName name="_xlnm.Print_Area" localSheetId="0">'Лист (2)'!$A$2:$L$92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5" i="5" l="1"/>
  <c r="G54" i="5"/>
  <c r="G53" i="5"/>
  <c r="G52" i="5"/>
  <c r="G51" i="5"/>
  <c r="G50" i="5"/>
  <c r="G49" i="5"/>
  <c r="G48" i="5"/>
  <c r="G33" i="5"/>
  <c r="C33" i="5"/>
  <c r="G34" i="5"/>
  <c r="F33" i="5" l="1"/>
  <c r="F24" i="5" l="1"/>
  <c r="G45" i="5"/>
  <c r="H3" i="5" l="1"/>
  <c r="G81" i="5"/>
  <c r="H13" i="5" l="1"/>
  <c r="B46" i="5"/>
  <c r="G37" i="5"/>
  <c r="B33" i="5"/>
  <c r="G36" i="5"/>
  <c r="G30" i="5"/>
  <c r="G74" i="5" l="1"/>
  <c r="G46" i="5"/>
  <c r="G3" i="5" l="1"/>
  <c r="C24" i="5"/>
  <c r="D24" i="5"/>
  <c r="E24" i="5"/>
  <c r="B24" i="5"/>
  <c r="G80" i="5" l="1"/>
  <c r="G79" i="5"/>
  <c r="G78" i="5"/>
  <c r="C40" i="5"/>
  <c r="D40" i="5"/>
  <c r="E40" i="5"/>
  <c r="F40" i="5"/>
  <c r="G44" i="5"/>
  <c r="G43" i="5"/>
  <c r="G42" i="5"/>
  <c r="B40" i="5" l="1"/>
  <c r="G40" i="5"/>
  <c r="L11" i="5"/>
  <c r="L10" i="5"/>
  <c r="L6" i="5"/>
  <c r="G47" i="5" l="1"/>
  <c r="L4" i="5" l="1"/>
  <c r="L5" i="5"/>
  <c r="L7" i="5"/>
  <c r="L8" i="5"/>
  <c r="L9" i="5"/>
  <c r="L12" i="5"/>
  <c r="G68" i="5" l="1"/>
  <c r="C46" i="5"/>
  <c r="D46" i="5"/>
  <c r="E46" i="5"/>
  <c r="F46" i="5"/>
  <c r="C70" i="5"/>
  <c r="D70" i="5"/>
  <c r="E70" i="5"/>
  <c r="F70" i="5"/>
  <c r="B70" i="5"/>
  <c r="G72" i="5"/>
  <c r="G73" i="5"/>
  <c r="G75" i="5"/>
  <c r="G76" i="5"/>
  <c r="G77" i="5"/>
  <c r="G82" i="5"/>
  <c r="G83" i="5"/>
  <c r="G71" i="5"/>
  <c r="G70" i="5" l="1"/>
  <c r="G31" i="5"/>
  <c r="G28" i="5"/>
  <c r="G29" i="5"/>
  <c r="C22" i="5"/>
  <c r="D22" i="5"/>
  <c r="E22" i="5"/>
  <c r="F22" i="5"/>
  <c r="G22" i="5"/>
  <c r="B22" i="5"/>
  <c r="G19" i="5"/>
  <c r="G20" i="5"/>
  <c r="G21" i="5"/>
  <c r="G66" i="5" l="1"/>
  <c r="G67" i="5"/>
  <c r="G69" i="5"/>
  <c r="G65" i="5"/>
  <c r="G64" i="5" l="1"/>
  <c r="G85" i="5" l="1"/>
  <c r="G87" i="5"/>
  <c r="G88" i="5"/>
  <c r="G63" i="5"/>
  <c r="E86" i="5" l="1"/>
  <c r="D86" i="5"/>
  <c r="C86" i="5"/>
  <c r="B86" i="5"/>
  <c r="E84" i="5"/>
  <c r="D84" i="5"/>
  <c r="C84" i="5"/>
  <c r="B84" i="5"/>
  <c r="G39" i="5"/>
  <c r="G38" i="5"/>
  <c r="E33" i="5"/>
  <c r="D33" i="5"/>
  <c r="G32" i="5"/>
  <c r="G27" i="5"/>
  <c r="G26" i="5"/>
  <c r="G18" i="5"/>
  <c r="G17" i="5"/>
  <c r="G16" i="5"/>
  <c r="F15" i="5"/>
  <c r="E15" i="5"/>
  <c r="D15" i="5"/>
  <c r="C15" i="5"/>
  <c r="B15" i="5"/>
  <c r="B89" i="5" l="1"/>
  <c r="G24" i="5"/>
  <c r="D89" i="5"/>
  <c r="F89" i="5"/>
  <c r="E89" i="5"/>
  <c r="L3" i="5"/>
  <c r="L13" i="5" s="1"/>
  <c r="G84" i="5"/>
  <c r="G86" i="5"/>
  <c r="G15" i="5"/>
  <c r="L89" i="5"/>
  <c r="G35" i="5" l="1"/>
  <c r="G89" i="5" s="1"/>
  <c r="C89" i="5"/>
</calcChain>
</file>

<file path=xl/sharedStrings.xml><?xml version="1.0" encoding="utf-8"?>
<sst xmlns="http://schemas.openxmlformats.org/spreadsheetml/2006/main" count="109" uniqueCount="95">
  <si>
    <t>Всього</t>
  </si>
  <si>
    <t>Освіта</t>
  </si>
  <si>
    <t>УМГ</t>
  </si>
  <si>
    <t>Разом</t>
  </si>
  <si>
    <t>Відділ культури</t>
  </si>
  <si>
    <t>ВКБ</t>
  </si>
  <si>
    <t>УКВ та А</t>
  </si>
  <si>
    <t>УПСЗН</t>
  </si>
  <si>
    <t>Додаткова потреба</t>
  </si>
  <si>
    <t xml:space="preserve"> </t>
  </si>
  <si>
    <t>Пропозиції щодо  зменшення видатків</t>
  </si>
  <si>
    <t>Пропозиції щодо  перерозподілу по заг. Фонду та спеціальному фонду бюджету розвитку</t>
  </si>
  <si>
    <t>Фінансове управління</t>
  </si>
  <si>
    <t>Виконавчий комітет</t>
  </si>
  <si>
    <t>Закупівля програмного забезпечення "Комплексна система автоматизації підприємства "IS-pro " для автоматизації бухгалтерського та податкового обліку</t>
  </si>
  <si>
    <t>розподілено</t>
  </si>
  <si>
    <t>Залишок до розподілу</t>
  </si>
  <si>
    <t xml:space="preserve">Реконструкція будівлі по вул. Штефана Августина, 19 – Недецеї, 33 під «Палац культури і мистецтва" в м. Мукачево. Коригування </t>
  </si>
  <si>
    <t>Капітальний ремонт СШ № 16  по вул. Шевченка, 68 в м. Мукачево  (Програма капітального ремонту об’єктів комунальної власності м. Мукачвева на 2019-2020 роки)</t>
  </si>
  <si>
    <t>Послуги з прибирання  (у зв’язку із внесенням змін до штатного розпису та переведенням працівників в штат)</t>
  </si>
  <si>
    <t>Програма "Подарунки для новонароджених" (враховуючи фактичне використання)</t>
  </si>
  <si>
    <t>Послуги з охорони приміщення Ратуші за адресою пл. Духновича Олександра,2</t>
  </si>
  <si>
    <t>Програма профілактики злочинності, забезпечення та безпеки громадан міста Мукачево (придбання комп’юторного обладнання, проведення поточного ремонту адміністративної будівлі, заміни звичайних вікон на вакуумні, обслуговування та ремонт комп’юторної техніки, придбання відеокамер та принтерів</t>
  </si>
  <si>
    <t>Програма забезпечення державної безпеки, протидії тероризму, контрабанді, корупції, організованої злочинності на 2019 рік (придбання паливно-мастильних матеріалів, запчастин до службових автомобілів; витратних матеріалів до оргтехніки. Обслуговування та ремонт відеоспостереження, охоронної, пожежної сигналізації та оргтехніки. поточний ремонт адміністративної будівлі)</t>
  </si>
  <si>
    <t>Розподіл залишку за рахунок коштів загального та спеціального фонду</t>
  </si>
  <si>
    <t>Відділ охорони здоров'я</t>
  </si>
  <si>
    <t>Залишок коштів, що склався по загальному фонду бюджету-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станом на 01.01.2020 року</t>
  </si>
  <si>
    <t xml:space="preserve">Залишок коштів, що склався по загальному фонду бюджету станом на 01.01.2020 року </t>
  </si>
  <si>
    <t>Залишок коштів, що склався по загальному фонду бюджету- медична субвенція станом на 01.01.2020 року</t>
  </si>
  <si>
    <t xml:space="preserve">Залишок коштів, що склався по спеціальному фонду збір з власників транспортних засобів станом на 01.01.2020 р. </t>
  </si>
  <si>
    <t>Залишок коштів, що склався по спеціальному фонду,  повернення довгострокоих кредитів, наданих індивідуальним забудовникам житла на селі станом на 01.01.2020р.</t>
  </si>
  <si>
    <t xml:space="preserve">Залишок коштів, що склався по спеціальному фонду цільовий фонд станом на 01.01.2020 року </t>
  </si>
  <si>
    <t>Залишок коштів, що склався по спеціальному фонду с/г втрати станом на 01.01.2020 р.</t>
  </si>
  <si>
    <t xml:space="preserve">Залишок коштів, що склався по спеціальному фонду навколишнє середовище  станом на 01.01.2020 року </t>
  </si>
  <si>
    <t xml:space="preserve">Залишок коштів, що склався по спеціальному фонду бюджету розвитку станом на 01.01.2020 року </t>
  </si>
  <si>
    <t>Залишок коштів, що склався по загальному фонду бюджету- освітня субвенція станом на 01.01.2020 року</t>
  </si>
  <si>
    <t>устаткування для операційних блоків-лапароскопічна стійка та набір обладнання</t>
  </si>
  <si>
    <t>Теплообмінник для ренгенівської трубки</t>
  </si>
  <si>
    <t>Програма розвитку жтитлово-кормунаьного господарства Мукачівської міської ОТГ  на 2020 рік</t>
  </si>
  <si>
    <t>Реконструкція мультифункціонального майданчика для занять ігровими видами спорту в НВК ЗОШ "Гімназія"  по вул. Королеви Єлизавети, 22  в м. Мукачево</t>
  </si>
  <si>
    <t>Капітальний ремонт головного та двох бічних фасадів з укріпленням стін та фундаменту  ДНЗ № 12 по вул. Маргітича, 7 в м. Мукачево. Коригування</t>
  </si>
  <si>
    <t>Реконструкція існуючої газової котельні НВК ЗОШ "Гімназія"  по вул. Королеви Єлизавети, 22  в м. Мукачево. Коригування</t>
  </si>
  <si>
    <t xml:space="preserve">Реконструкція існуючої газової котельні з  встановленням  твердопаливних котлів  потужністю 200 кВт в ДНЗ № 18  по вул. Індустріальній, 19  в м. Мукачево. Коригування.  </t>
  </si>
  <si>
    <t>Реконструкція існуючих доріжок та дитячих майданчиків на території ДНЗ № 18 по вул. Свято-Михайлівська, 19 в м. Мукачево</t>
  </si>
  <si>
    <t>Реконструкція будівлі поліклініки ЦРЛ по вул. Грушевського, 29 в м. Мукачево</t>
  </si>
  <si>
    <t>Реконструкція відділення екстренної (невідкладної) медичної  допомоги КНП Мукачівська ЦРЛ по вул. Пирогова Миколи, 8-13 в м. Мукачево</t>
  </si>
  <si>
    <t>Реконструкція футбольного поля в с. Павшино урочище Нижній капусняк</t>
  </si>
  <si>
    <t>продовження будівництва минулих  років</t>
  </si>
  <si>
    <t>оплата сертифікату</t>
  </si>
  <si>
    <t>новий об’єкт</t>
  </si>
  <si>
    <t>коригування до кошторисної вартості</t>
  </si>
  <si>
    <t>Програма медичного обслуговування населення Мукачівської міської об’єднаної терироріальної громади в "Національний інститут серцево-судинної хірурії імені М. М. Амосова НАН України" на  рік</t>
  </si>
  <si>
    <t>гематологічний аналізатор  ERBA</t>
  </si>
  <si>
    <t>Капітальний ремонт даху Лавківської загальноосвітньої школи І-ІІ ступенів Мукачівської міської ради по вул. Миру, 31 в с. Лавки Мукачівського району, Закарпатської області</t>
  </si>
  <si>
    <t>меблі для ЦРЛ</t>
  </si>
  <si>
    <t xml:space="preserve">Програма благоустрою території Мукачівської міської  об’єднаної територіальної громади на 2020-2022 роки   </t>
  </si>
  <si>
    <t>Бюджет розвитку-об’єкти згідно додатку 4</t>
  </si>
  <si>
    <t>Програма реформування та підтримки водопровідного господарства на території Мукачівської міської об’єднаної територіальної громади  на 2020 - 2022 роки (капітальні видатки)</t>
  </si>
  <si>
    <t>Програма розвитку громадянського суспільства та національностей на 2020 рік</t>
  </si>
  <si>
    <t>поточний ремонд адмінбудівлі с. Шенборн</t>
  </si>
  <si>
    <t>до розподілено на сесії 20.02.2020 р</t>
  </si>
  <si>
    <t>Обгрунтування  доцільності державного інвестування проекту "Реконструкція ММКП "Міжнародний аеропорт Мукачево""</t>
  </si>
  <si>
    <t>на реалізацю заходів програми</t>
  </si>
  <si>
    <t>додаткові кошти</t>
  </si>
  <si>
    <t>у зв’язку з необхідністю здійснення поточного ремонту приміщень</t>
  </si>
  <si>
    <t>проведення паспортизації доріг</t>
  </si>
  <si>
    <t xml:space="preserve">апарат ШВЛ середнього та високого класу (4 шт), монітори пацієнта, поліфункціональні з можливістю </t>
  </si>
  <si>
    <t>Школи естетичного виховання (поточні видатки)</t>
  </si>
  <si>
    <t>Будівництво пішохідного мосту через річку Латориця (в районі Черемшина-Росвигово)</t>
  </si>
  <si>
    <t>Реконструкція спортивних полів, бігових доріжок та трибун ДЮСШ по вул. Духновича, 93 в м. Мукачево</t>
  </si>
  <si>
    <t>Поточка</t>
  </si>
  <si>
    <t>у зв’язку з необхідністю проведення поточного ремонту</t>
  </si>
  <si>
    <t>продукти харчування ДНЗ</t>
  </si>
  <si>
    <t>економія за результатами тендеру</t>
  </si>
  <si>
    <t xml:space="preserve"> Зміни що пропонуються внести до бюджету на 2020 рік за пропозиціями головних розпорядників коштів міського бюджету   на чергове засідання сесії від 26.03.2020 року</t>
  </si>
  <si>
    <t>Палаци і будинки культури (поточні видатки проладання мережі)</t>
  </si>
  <si>
    <t>Програма розвитку громадянського суспільства та національностей на 2020 рік  (поточні видатки проладання мережі)</t>
  </si>
  <si>
    <t>приведення видатків у відповідність до наказу МФУ №793 від 20.09.2017</t>
  </si>
  <si>
    <t xml:space="preserve">Збільшення дохідної частини </t>
  </si>
  <si>
    <t>Поточний ремонт даху Мукачівського ліцею №6</t>
  </si>
  <si>
    <t>збільшення дохідної частини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</si>
  <si>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Будівництво скверу на перехресті вул. Морозова Миколи академіка - вул. Підгорянська у м.Мукачево</t>
  </si>
  <si>
    <t>Будівництво спортивного майданчику для воркауту по вул. Росвигівська, 26 у м.Мукачево</t>
  </si>
  <si>
    <t>Реконструкція спортивно-ігрового дитячого майданчика та встановлення огорожі вул. Зріні Ілони 113, 111А, 109А у м.Мукачево</t>
  </si>
  <si>
    <t>Будівництво дитячого та спортивного майданчиків в с.Нижній Коропець Мукачівської ОТГ</t>
  </si>
  <si>
    <t>Будівництво дитячого та спортивного майданчиків в с.Нове Давидково Мукачівської ОТГ</t>
  </si>
  <si>
    <t>Будівництво дитячого та спортивного майданчиків в с.Шенборн Мукачівської ОТГ</t>
  </si>
  <si>
    <t>Реконструкція внутріквартальних проїздів по вул. Підгорянська, 4-4а, Морозова Миколи академіка,3 та Верді Джузеппе, 3-3а-5 у м.Мукачево (проектні роботи)</t>
  </si>
  <si>
    <t>Реконструкція вхідної групи скульптурної композиції “Рік біди і випробування” та тротуару по дамбі на ділянці від вул. Беляєва Павла космонавта до парку імені Андрія Кузьменка у м. Мукачево (проектні роботи)</t>
  </si>
  <si>
    <t xml:space="preserve">ля виготовлення проектно-кошторисної документації </t>
  </si>
  <si>
    <t>у зв’яку із запланованою реалізацією проєкта у другій половині поточного року та необхідністю фінансування першочергових об’єктів будівництва</t>
  </si>
  <si>
    <t>Уточнення обсягу призначень у зв’язку із отриманням позитивного висновку експертизи</t>
  </si>
  <si>
    <t>з метою виготовлення ПКД</t>
  </si>
  <si>
    <t>ДНЗ (Оплата праці з нарахуваннями 260 000,0 грн, придбаня інвентарю та обладнання 79 000,0 грн)</t>
  </si>
  <si>
    <t>ЗОШ (Оплата праці з нарахуваннями 424 200 грн, придбаня інвентарю та обладнання 106 900 грн)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</si>
</sst>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7" x14ac:knownFonts="1">
    <font>
      <sz val="10"/>
      <color theme="1"/>
      <name val="Calibri"/>
      <family val="2"/>
      <charset val="204"/>
      <scheme val="minor"/>
    </font>
    <font>
      <b/>
      <sz val="14"/>
      <color theme="1"/>
      <name val="Times New Roman"/>
      <family val="1"/>
      <charset val="204"/>
    </font>
    <font>
      <sz val="14"/>
      <color theme="1"/>
      <name val="Times New Roman"/>
      <family val="1"/>
      <charset val="204"/>
    </font>
    <font>
      <sz val="14"/>
      <name val="Times New Roman"/>
      <family val="1"/>
      <charset val="204"/>
    </font>
    <font>
      <sz val="10"/>
      <name val="Arial Cyr"/>
      <charset val="204"/>
    </font>
    <font>
      <b/>
      <sz val="15"/>
      <color indexed="56"/>
      <name val="Calibri"/>
      <family val="2"/>
      <charset val="204"/>
    </font>
    <font>
      <b/>
      <sz val="11"/>
      <color indexed="56"/>
      <name val="Calibri"/>
      <family val="2"/>
      <charset val="204"/>
    </font>
    <font>
      <b/>
      <sz val="18"/>
      <color indexed="56"/>
      <name val="Cambria"/>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3"/>
      <color indexed="56"/>
      <name val="Calibri"/>
      <family val="2"/>
      <charset val="204"/>
    </font>
    <font>
      <b/>
      <sz val="11"/>
      <color indexed="8"/>
      <name val="Calibri"/>
      <family val="2"/>
      <charset val="204"/>
    </font>
    <font>
      <b/>
      <sz val="11"/>
      <color indexed="9"/>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family val="2"/>
      <charset val="204"/>
    </font>
    <font>
      <sz val="10"/>
      <name val="Arial"/>
      <family val="2"/>
      <charset val="204"/>
    </font>
    <font>
      <b/>
      <sz val="14"/>
      <name val="Times New Roman"/>
      <family val="1"/>
      <charset val="204"/>
    </font>
    <font>
      <sz val="10"/>
      <color indexed="8"/>
      <name val="Calibri"/>
      <family val="2"/>
      <charset val="204"/>
    </font>
    <font>
      <sz val="10"/>
      <color indexed="9"/>
      <name val="Calibri"/>
      <family val="2"/>
      <charset val="204"/>
    </font>
    <font>
      <sz val="10"/>
      <color indexed="62"/>
      <name val="Calibri"/>
      <family val="2"/>
      <charset val="204"/>
    </font>
    <font>
      <sz val="10"/>
      <color indexed="17"/>
      <name val="Calibri"/>
      <family val="2"/>
      <charset val="204"/>
    </font>
    <font>
      <sz val="10"/>
      <color indexed="52"/>
      <name val="Calibri"/>
      <family val="2"/>
      <charset val="204"/>
    </font>
    <font>
      <b/>
      <sz val="10"/>
      <color indexed="9"/>
      <name val="Calibri"/>
      <family val="2"/>
      <charset val="204"/>
    </font>
    <font>
      <sz val="18"/>
      <color indexed="54"/>
      <name val="Calibri Light"/>
      <family val="2"/>
      <charset val="204"/>
    </font>
    <font>
      <sz val="10"/>
      <color indexed="60"/>
      <name val="Calibri"/>
      <family val="2"/>
      <charset val="204"/>
    </font>
    <font>
      <b/>
      <sz val="10"/>
      <color indexed="52"/>
      <name val="Calibri"/>
      <family val="2"/>
      <charset val="204"/>
    </font>
    <font>
      <sz val="10"/>
      <color indexed="20"/>
      <name val="Calibri"/>
      <family val="2"/>
      <charset val="204"/>
    </font>
    <font>
      <b/>
      <sz val="10"/>
      <color indexed="8"/>
      <name val="Calibri"/>
      <family val="2"/>
      <charset val="204"/>
    </font>
    <font>
      <b/>
      <sz val="10"/>
      <color indexed="63"/>
      <name val="Calibri"/>
      <family val="2"/>
      <charset val="204"/>
    </font>
    <font>
      <sz val="10"/>
      <color indexed="10"/>
      <name val="Calibri"/>
      <family val="2"/>
      <charset val="204"/>
    </font>
    <font>
      <i/>
      <sz val="10"/>
      <color indexed="23"/>
      <name val="Calibri"/>
      <family val="2"/>
      <charset val="204"/>
    </font>
    <font>
      <sz val="11"/>
      <color theme="1"/>
      <name val="Calibri"/>
      <family val="2"/>
      <scheme val="minor"/>
    </font>
    <font>
      <sz val="17"/>
      <color theme="1"/>
      <name val="Calibri"/>
      <family val="2"/>
      <charset val="204"/>
      <scheme val="minor"/>
    </font>
    <font>
      <b/>
      <sz val="17"/>
      <color theme="1"/>
      <name val="Calibri"/>
      <family val="2"/>
      <charset val="204"/>
      <scheme val="minor"/>
    </font>
    <font>
      <sz val="10"/>
      <color indexed="8"/>
      <name val="Arial"/>
      <family val="2"/>
      <charset val="204"/>
    </font>
    <font>
      <sz val="14"/>
      <name val="Times New Roman"/>
      <family val="1"/>
    </font>
    <font>
      <sz val="12"/>
      <color theme="1"/>
      <name val="Times New Roman"/>
      <family val="1"/>
      <charset val="204"/>
    </font>
    <font>
      <sz val="12"/>
      <name val="Times New Roman Cyr"/>
      <family val="1"/>
      <charset val="204"/>
    </font>
    <font>
      <sz val="14"/>
      <color indexed="8"/>
      <name val="Times New Roman"/>
      <family val="1"/>
      <charset val="204"/>
    </font>
  </fonts>
  <fills count="52">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6" tint="0.79998168889431442"/>
        <bgColor indexed="64"/>
      </patternFill>
    </fill>
    <fill>
      <patternFill patternType="solid">
        <fgColor indexed="9"/>
        <bgColor indexed="26"/>
      </patternFill>
    </fill>
    <fill>
      <patternFill patternType="solid">
        <fgColor theme="4" tint="0.79998168889431442"/>
        <bgColor indexed="64"/>
      </patternFill>
    </fill>
    <fill>
      <patternFill patternType="solid">
        <fgColor rgb="FFFFFF00"/>
        <bgColor indexed="64"/>
      </patternFill>
    </fill>
    <fill>
      <patternFill patternType="solid">
        <fgColor theme="0"/>
        <bgColor indexed="26"/>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s>
  <cellStyleXfs count="179">
    <xf numFmtId="0" fontId="0" fillId="0" borderId="0"/>
    <xf numFmtId="0" fontId="4"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8" borderId="2" applyNumberFormat="0" applyAlignment="0" applyProtection="0"/>
    <xf numFmtId="0" fontId="11" fillId="21" borderId="3" applyNumberFormat="0" applyAlignment="0" applyProtection="0"/>
    <xf numFmtId="0" fontId="12" fillId="21" borderId="2" applyNumberFormat="0" applyAlignment="0" applyProtection="0"/>
    <xf numFmtId="0" fontId="5" fillId="0" borderId="4" applyNumberFormat="0" applyFill="0" applyAlignment="0" applyProtection="0"/>
    <xf numFmtId="0" fontId="13" fillId="0" borderId="5" applyNumberFormat="0" applyFill="0" applyAlignment="0" applyProtection="0"/>
    <xf numFmtId="0" fontId="6" fillId="0" borderId="6" applyNumberFormat="0" applyFill="0" applyAlignment="0" applyProtection="0"/>
    <xf numFmtId="0" fontId="6" fillId="0" borderId="0" applyNumberFormat="0" applyFill="0" applyBorder="0" applyAlignment="0" applyProtection="0"/>
    <xf numFmtId="0" fontId="22" fillId="0" borderId="0"/>
    <xf numFmtId="0" fontId="22" fillId="0" borderId="0"/>
    <xf numFmtId="0" fontId="14" fillId="0" borderId="8" applyNumberFormat="0" applyFill="0" applyAlignment="0" applyProtection="0"/>
    <xf numFmtId="0" fontId="15" fillId="22" borderId="9" applyNumberFormat="0" applyAlignment="0" applyProtection="0"/>
    <xf numFmtId="0" fontId="16" fillId="23" borderId="0" applyNumberFormat="0" applyBorder="0" applyAlignment="0" applyProtection="0"/>
    <xf numFmtId="0" fontId="22" fillId="0" borderId="0"/>
    <xf numFmtId="0" fontId="23" fillId="0" borderId="0"/>
    <xf numFmtId="0" fontId="17" fillId="4" borderId="0" applyNumberFormat="0" applyBorder="0" applyAlignment="0" applyProtection="0"/>
    <xf numFmtId="0" fontId="18" fillId="0" borderId="0" applyNumberFormat="0" applyFill="0" applyBorder="0" applyAlignment="0" applyProtection="0"/>
    <xf numFmtId="0" fontId="4" fillId="24" borderId="10" applyNumberFormat="0" applyFont="0" applyAlignment="0" applyProtection="0"/>
    <xf numFmtId="0" fontId="19" fillId="0" borderId="7" applyNumberFormat="0" applyFill="0" applyAlignment="0" applyProtection="0"/>
    <xf numFmtId="0" fontId="20" fillId="0" borderId="0" applyNumberFormat="0" applyFill="0" applyBorder="0" applyAlignment="0" applyProtection="0"/>
    <xf numFmtId="0" fontId="21" fillId="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10" fillId="30" borderId="2" applyNumberFormat="0" applyAlignment="0" applyProtection="0"/>
    <xf numFmtId="0" fontId="10" fillId="30" borderId="2" applyNumberFormat="0" applyAlignment="0" applyProtection="0"/>
    <xf numFmtId="0" fontId="11" fillId="43" borderId="3" applyNumberFormat="0" applyAlignment="0" applyProtection="0"/>
    <xf numFmtId="0" fontId="11" fillId="43" borderId="3" applyNumberFormat="0" applyAlignment="0" applyProtection="0"/>
    <xf numFmtId="0" fontId="12" fillId="43" borderId="2" applyNumberFormat="0" applyAlignment="0" applyProtection="0"/>
    <xf numFmtId="0" fontId="12" fillId="43" borderId="2" applyNumberFormat="0" applyAlignment="0" applyProtection="0"/>
    <xf numFmtId="0" fontId="5" fillId="0" borderId="4" applyNumberFormat="0" applyFill="0" applyAlignment="0" applyProtection="0"/>
    <xf numFmtId="0" fontId="6" fillId="0" borderId="6" applyNumberFormat="0" applyFill="0" applyAlignment="0" applyProtection="0"/>
    <xf numFmtId="0" fontId="6" fillId="0" borderId="0" applyNumberFormat="0" applyFill="0" applyBorder="0" applyAlignment="0" applyProtection="0"/>
    <xf numFmtId="0" fontId="14" fillId="0" borderId="8" applyNumberFormat="0" applyFill="0" applyAlignment="0" applyProtection="0"/>
    <xf numFmtId="0" fontId="15" fillId="44" borderId="9" applyNumberFormat="0" applyAlignment="0" applyProtection="0"/>
    <xf numFmtId="0" fontId="15" fillId="44" borderId="9"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8" fillId="0" borderId="0" applyNumberFormat="0" applyFill="0" applyBorder="0" applyAlignment="0" applyProtection="0"/>
    <xf numFmtId="0" fontId="22" fillId="46" borderId="10" applyNumberFormat="0" applyAlignment="0" applyProtection="0"/>
    <xf numFmtId="0" fontId="22" fillId="46" borderId="10" applyNumberFormat="0" applyAlignment="0" applyProtection="0"/>
    <xf numFmtId="0" fontId="19" fillId="0" borderId="7" applyNumberFormat="0" applyFill="0" applyAlignment="0" applyProtection="0"/>
    <xf numFmtId="0" fontId="20" fillId="0" borderId="0" applyNumberFormat="0" applyFill="0" applyBorder="0" applyAlignment="0" applyProtection="0"/>
    <xf numFmtId="0" fontId="21" fillId="27" borderId="0" applyNumberFormat="0" applyBorder="0" applyAlignment="0" applyProtection="0"/>
    <xf numFmtId="0" fontId="21" fillId="27" borderId="0" applyNumberFormat="0" applyBorder="0" applyAlignment="0" applyProtection="0"/>
    <xf numFmtId="0" fontId="4" fillId="0" borderId="0"/>
    <xf numFmtId="0" fontId="25" fillId="25" borderId="0" applyNumberFormat="0" applyBorder="0" applyAlignment="0" applyProtection="0"/>
    <xf numFmtId="0" fontId="25" fillId="30" borderId="0" applyNumberFormat="0" applyBorder="0" applyAlignment="0" applyProtection="0"/>
    <xf numFmtId="0" fontId="25" fillId="48" borderId="0" applyNumberFormat="0" applyBorder="0" applyAlignment="0" applyProtection="0"/>
    <xf numFmtId="0" fontId="25" fillId="46" borderId="0" applyNumberFormat="0" applyBorder="0" applyAlignment="0" applyProtection="0"/>
    <xf numFmtId="0" fontId="25" fillId="29" borderId="0" applyNumberFormat="0" applyBorder="0" applyAlignment="0" applyProtection="0"/>
    <xf numFmtId="0" fontId="25" fillId="27" borderId="0" applyNumberFormat="0" applyBorder="0" applyAlignment="0" applyProtection="0"/>
    <xf numFmtId="0" fontId="25" fillId="31" borderId="0" applyNumberFormat="0" applyBorder="0" applyAlignment="0" applyProtection="0"/>
    <xf numFmtId="0" fontId="25" fillId="30" borderId="0" applyNumberFormat="0" applyBorder="0" applyAlignment="0" applyProtection="0"/>
    <xf numFmtId="0" fontId="25" fillId="43" borderId="0" applyNumberFormat="0" applyBorder="0" applyAlignment="0" applyProtection="0"/>
    <xf numFmtId="0" fontId="25" fillId="45" borderId="0" applyNumberFormat="0" applyBorder="0" applyAlignment="0" applyProtection="0"/>
    <xf numFmtId="0" fontId="25" fillId="31" borderId="0" applyNumberFormat="0" applyBorder="0" applyAlignment="0" applyProtection="0"/>
    <xf numFmtId="0" fontId="25" fillId="45" borderId="0" applyNumberFormat="0" applyBorder="0" applyAlignment="0" applyProtection="0"/>
    <xf numFmtId="0" fontId="25" fillId="37" borderId="0" applyNumberFormat="0" applyBorder="0" applyAlignment="0" applyProtection="0"/>
    <xf numFmtId="0" fontId="25" fillId="30" borderId="0" applyNumberFormat="0" applyBorder="0" applyAlignment="0" applyProtection="0"/>
    <xf numFmtId="0" fontId="25" fillId="43" borderId="0" applyNumberFormat="0" applyBorder="0" applyAlignment="0" applyProtection="0"/>
    <xf numFmtId="0" fontId="25" fillId="45" borderId="0" applyNumberFormat="0" applyBorder="0" applyAlignment="0" applyProtection="0"/>
    <xf numFmtId="0" fontId="25" fillId="31" borderId="0" applyNumberFormat="0" applyBorder="0" applyAlignment="0" applyProtection="0"/>
    <xf numFmtId="0" fontId="25" fillId="41" borderId="0" applyNumberFormat="0" applyBorder="0" applyAlignment="0" applyProtection="0"/>
    <xf numFmtId="0" fontId="26" fillId="39" borderId="0" applyNumberFormat="0" applyBorder="0" applyAlignment="0" applyProtection="0"/>
    <xf numFmtId="0" fontId="26" fillId="42" borderId="0" applyNumberFormat="0" applyBorder="0" applyAlignment="0" applyProtection="0"/>
    <xf numFmtId="0" fontId="26" fillId="44" borderId="0" applyNumberFormat="0" applyBorder="0" applyAlignment="0" applyProtection="0"/>
    <xf numFmtId="0" fontId="26" fillId="34" borderId="0" applyNumberFormat="0" applyBorder="0" applyAlignment="0" applyProtection="0"/>
    <xf numFmtId="0" fontId="26" fillId="37" borderId="0" applyNumberFormat="0" applyBorder="0" applyAlignment="0" applyProtection="0"/>
    <xf numFmtId="0" fontId="26" fillId="41" borderId="0" applyNumberFormat="0" applyBorder="0" applyAlignment="0" applyProtection="0"/>
    <xf numFmtId="0" fontId="27" fillId="30" borderId="2" applyNumberFormat="0" applyAlignment="0" applyProtection="0"/>
    <xf numFmtId="0" fontId="28" fillId="27" borderId="0" applyNumberFormat="0" applyBorder="0" applyAlignment="0" applyProtection="0"/>
    <xf numFmtId="0" fontId="29" fillId="0" borderId="7" applyNumberFormat="0" applyFill="0" applyAlignment="0" applyProtection="0"/>
    <xf numFmtId="0" fontId="30" fillId="44" borderId="9" applyNumberFormat="0" applyAlignment="0" applyProtection="0"/>
    <xf numFmtId="0" fontId="31" fillId="0" borderId="0" applyNumberFormat="0" applyFill="0" applyBorder="0" applyAlignment="0" applyProtection="0"/>
    <xf numFmtId="0" fontId="32" fillId="45" borderId="0" applyNumberFormat="0" applyBorder="0" applyAlignment="0" applyProtection="0"/>
    <xf numFmtId="0" fontId="33" fillId="43" borderId="2" applyNumberFormat="0" applyAlignment="0" applyProtection="0"/>
    <xf numFmtId="0" fontId="39" fillId="0" borderId="0"/>
    <xf numFmtId="0" fontId="35" fillId="0" borderId="8" applyNumberFormat="0" applyFill="0" applyAlignment="0" applyProtection="0"/>
    <xf numFmtId="0" fontId="34" fillId="26" borderId="0" applyNumberFormat="0" applyBorder="0" applyAlignment="0" applyProtection="0"/>
    <xf numFmtId="0" fontId="22" fillId="46" borderId="10" applyNumberFormat="0" applyAlignment="0" applyProtection="0"/>
    <xf numFmtId="0" fontId="36" fillId="43" borderId="3"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42" fillId="0" borderId="0">
      <alignment vertical="top"/>
    </xf>
    <xf numFmtId="0" fontId="4" fillId="0" borderId="0"/>
    <xf numFmtId="0" fontId="45" fillId="0" borderId="0"/>
  </cellStyleXfs>
  <cellXfs count="113">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2" borderId="1" xfId="1" applyFont="1" applyFill="1" applyBorder="1" applyAlignment="1">
      <alignment horizontal="left" vertical="center" wrapText="1"/>
    </xf>
    <xf numFmtId="0" fontId="24" fillId="47" borderId="1" xfId="0" applyFont="1" applyFill="1" applyBorder="1" applyAlignment="1">
      <alignment horizontal="left" vertical="center" wrapText="1"/>
    </xf>
    <xf numFmtId="0" fontId="1" fillId="47" borderId="1" xfId="0" applyFont="1" applyFill="1" applyBorder="1" applyAlignment="1">
      <alignment wrapText="1"/>
    </xf>
    <xf numFmtId="0" fontId="24" fillId="47" borderId="1" xfId="1" applyFont="1" applyFill="1" applyBorder="1" applyAlignment="1">
      <alignment horizontal="left" vertical="center" wrapText="1"/>
    </xf>
    <xf numFmtId="0" fontId="2" fillId="2" borderId="1" xfId="0" applyFont="1" applyFill="1" applyBorder="1" applyAlignment="1">
      <alignment wrapText="1"/>
    </xf>
    <xf numFmtId="0" fontId="1" fillId="47"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4" fontId="2" fillId="2" borderId="1" xfId="0" applyNumberFormat="1" applyFont="1" applyFill="1" applyBorder="1" applyAlignment="1">
      <alignment horizontal="right" vertical="center"/>
    </xf>
    <xf numFmtId="4" fontId="1" fillId="47" borderId="1" xfId="0" applyNumberFormat="1" applyFont="1" applyFill="1" applyBorder="1" applyAlignment="1">
      <alignment horizontal="right" vertical="center"/>
    </xf>
    <xf numFmtId="4" fontId="2" fillId="47" borderId="1" xfId="0" applyNumberFormat="1" applyFont="1" applyFill="1" applyBorder="1" applyAlignment="1">
      <alignment horizontal="right" vertical="center"/>
    </xf>
    <xf numFmtId="4" fontId="1" fillId="47" borderId="1" xfId="0" applyNumberFormat="1" applyFont="1" applyFill="1" applyBorder="1" applyAlignment="1">
      <alignment vertical="center"/>
    </xf>
    <xf numFmtId="0" fontId="2" fillId="2" borderId="1" xfId="0" applyFont="1" applyFill="1" applyBorder="1" applyAlignment="1">
      <alignment vertical="center" wrapText="1"/>
    </xf>
    <xf numFmtId="4" fontId="2" fillId="2" borderId="1" xfId="0" applyNumberFormat="1" applyFont="1" applyFill="1" applyBorder="1" applyAlignment="1">
      <alignment vertical="center"/>
    </xf>
    <xf numFmtId="4" fontId="2" fillId="2" borderId="1" xfId="0" applyNumberFormat="1" applyFont="1" applyFill="1" applyBorder="1" applyAlignment="1">
      <alignment vertical="center" wrapText="1"/>
    </xf>
    <xf numFmtId="4" fontId="1" fillId="47" borderId="1" xfId="0" applyNumberFormat="1" applyFont="1" applyFill="1" applyBorder="1" applyAlignment="1">
      <alignment vertical="center" wrapText="1"/>
    </xf>
    <xf numFmtId="4" fontId="1" fillId="2" borderId="1" xfId="0" applyNumberFormat="1" applyFont="1" applyFill="1" applyBorder="1" applyAlignment="1">
      <alignment vertical="center" wrapText="1"/>
    </xf>
    <xf numFmtId="4" fontId="1" fillId="2" borderId="1" xfId="0" applyNumberFormat="1" applyFont="1" applyFill="1" applyBorder="1" applyAlignment="1">
      <alignment horizontal="right" vertical="center"/>
    </xf>
    <xf numFmtId="0" fontId="2" fillId="2" borderId="1" xfId="137" applyFont="1" applyFill="1" applyBorder="1" applyAlignment="1">
      <alignment horizontal="left" vertical="center" wrapText="1"/>
    </xf>
    <xf numFmtId="0" fontId="40" fillId="0" borderId="0" xfId="0" applyFont="1"/>
    <xf numFmtId="0" fontId="40" fillId="0" borderId="0" xfId="0" applyFont="1" applyAlignment="1">
      <alignment horizontal="center"/>
    </xf>
    <xf numFmtId="4" fontId="40" fillId="0" borderId="0" xfId="0" applyNumberFormat="1" applyFont="1"/>
    <xf numFmtId="0" fontId="40" fillId="0" borderId="0" xfId="0" applyFont="1" applyAlignment="1">
      <alignment horizontal="left"/>
    </xf>
    <xf numFmtId="4" fontId="40" fillId="0" borderId="0" xfId="0" applyNumberFormat="1" applyFont="1" applyAlignment="1">
      <alignment horizontal="left"/>
    </xf>
    <xf numFmtId="0" fontId="40" fillId="0" borderId="0" xfId="0" applyFont="1" applyAlignment="1">
      <alignment horizontal="center" vertical="center"/>
    </xf>
    <xf numFmtId="4" fontId="40" fillId="2" borderId="0" xfId="0" applyNumberFormat="1" applyFont="1" applyFill="1"/>
    <xf numFmtId="0" fontId="40" fillId="2" borderId="0" xfId="0" applyFont="1" applyFill="1"/>
    <xf numFmtId="0" fontId="41" fillId="2" borderId="0" xfId="0" applyFont="1" applyFill="1"/>
    <xf numFmtId="0" fontId="41" fillId="0" borderId="0" xfId="0" applyFont="1"/>
    <xf numFmtId="4" fontId="41" fillId="0" borderId="0" xfId="0" applyNumberFormat="1" applyFont="1"/>
    <xf numFmtId="14" fontId="1" fillId="0" borderId="1" xfId="0" applyNumberFormat="1" applyFont="1" applyBorder="1" applyAlignment="1">
      <alignment horizontal="center" wrapText="1"/>
    </xf>
    <xf numFmtId="0" fontId="2" fillId="0" borderId="1" xfId="0" applyFont="1" applyBorder="1" applyAlignment="1">
      <alignment wrapText="1"/>
    </xf>
    <xf numFmtId="4" fontId="1" fillId="0" borderId="1" xfId="0" applyNumberFormat="1" applyFont="1" applyBorder="1" applyAlignment="1">
      <alignment horizontal="center"/>
    </xf>
    <xf numFmtId="4" fontId="2" fillId="0" borderId="1" xfId="0" applyNumberFormat="1" applyFont="1" applyBorder="1"/>
    <xf numFmtId="4" fontId="2" fillId="0" borderId="1" xfId="0" applyNumberFormat="1" applyFont="1" applyBorder="1" applyAlignment="1">
      <alignment horizontal="center" vertical="center"/>
    </xf>
    <xf numFmtId="0" fontId="2" fillId="2" borderId="1" xfId="0" applyFont="1" applyFill="1" applyBorder="1"/>
    <xf numFmtId="0" fontId="1" fillId="2" borderId="1" xfId="0" applyFont="1" applyFill="1" applyBorder="1"/>
    <xf numFmtId="0" fontId="3" fillId="0" borderId="1" xfId="137" applyFont="1" applyBorder="1" applyAlignment="1">
      <alignment horizontal="left" vertical="center" wrapText="1"/>
    </xf>
    <xf numFmtId="0" fontId="1" fillId="49" borderId="11" xfId="0" applyFont="1" applyFill="1" applyBorder="1" applyAlignment="1">
      <alignment wrapText="1"/>
    </xf>
    <xf numFmtId="4" fontId="1" fillId="49" borderId="11" xfId="0" applyNumberFormat="1" applyFont="1" applyFill="1" applyBorder="1" applyAlignment="1">
      <alignment horizontal="right" vertical="center"/>
    </xf>
    <xf numFmtId="0" fontId="1" fillId="2" borderId="0" xfId="0" applyFont="1" applyFill="1" applyBorder="1" applyAlignment="1">
      <alignment horizontal="center"/>
    </xf>
    <xf numFmtId="0" fontId="1" fillId="0" borderId="12" xfId="0" applyFont="1" applyBorder="1" applyAlignment="1">
      <alignment wrapText="1"/>
    </xf>
    <xf numFmtId="0" fontId="1" fillId="0" borderId="13" xfId="0" applyFont="1" applyBorder="1" applyAlignment="1">
      <alignment wrapText="1"/>
    </xf>
    <xf numFmtId="4" fontId="1" fillId="0" borderId="13" xfId="0" applyNumberFormat="1" applyFont="1" applyBorder="1"/>
    <xf numFmtId="0" fontId="1" fillId="0" borderId="14" xfId="0" applyFont="1" applyBorder="1"/>
    <xf numFmtId="0" fontId="2" fillId="0" borderId="16" xfId="0" applyFont="1" applyBorder="1"/>
    <xf numFmtId="0" fontId="2" fillId="0" borderId="17" xfId="0" applyFont="1" applyBorder="1"/>
    <xf numFmtId="0" fontId="2" fillId="0" borderId="18" xfId="0" applyFont="1" applyBorder="1"/>
    <xf numFmtId="0" fontId="2" fillId="0" borderId="19" xfId="0" applyFont="1" applyBorder="1"/>
    <xf numFmtId="4" fontId="1" fillId="0" borderId="1" xfId="0" applyNumberFormat="1" applyFont="1" applyBorder="1" applyAlignment="1">
      <alignment horizontal="center" vertical="center"/>
    </xf>
    <xf numFmtId="0" fontId="3" fillId="2" borderId="1" xfId="0" applyFont="1" applyFill="1" applyBorder="1" applyAlignment="1">
      <alignment horizontal="left" vertical="center" wrapText="1"/>
    </xf>
    <xf numFmtId="164" fontId="24" fillId="47" borderId="1" xfId="0" applyNumberFormat="1" applyFont="1" applyFill="1" applyBorder="1" applyAlignment="1">
      <alignment horizontal="right" vertical="center" wrapText="1"/>
    </xf>
    <xf numFmtId="164" fontId="3" fillId="2" borderId="1" xfId="0" applyNumberFormat="1" applyFont="1" applyFill="1" applyBorder="1" applyAlignment="1">
      <alignment horizontal="right" vertical="center" wrapText="1"/>
    </xf>
    <xf numFmtId="164" fontId="2" fillId="2" borderId="1" xfId="0" applyNumberFormat="1" applyFont="1" applyFill="1" applyBorder="1" applyAlignment="1">
      <alignment horizontal="right" vertical="center"/>
    </xf>
    <xf numFmtId="0" fontId="3" fillId="0" borderId="1" xfId="0" applyFont="1" applyBorder="1" applyAlignment="1">
      <alignment vertical="top" wrapText="1"/>
    </xf>
    <xf numFmtId="0" fontId="2" fillId="2" borderId="1" xfId="137" applyFont="1" applyFill="1" applyBorder="1" applyAlignment="1">
      <alignment horizontal="left" vertical="top" wrapText="1"/>
    </xf>
    <xf numFmtId="0" fontId="2" fillId="2" borderId="0" xfId="137" applyFont="1" applyFill="1" applyAlignment="1">
      <alignment horizontal="left" vertical="top" wrapText="1"/>
    </xf>
    <xf numFmtId="0" fontId="3" fillId="0" borderId="11" xfId="137" applyFont="1" applyBorder="1" applyAlignment="1">
      <alignment horizontal="left" vertical="center" wrapText="1"/>
    </xf>
    <xf numFmtId="0" fontId="3" fillId="2" borderId="1" xfId="137" applyFont="1" applyFill="1" applyBorder="1" applyAlignment="1">
      <alignment horizontal="left" vertical="center" wrapText="1"/>
    </xf>
    <xf numFmtId="4" fontId="1" fillId="2" borderId="1" xfId="0" applyNumberFormat="1" applyFont="1" applyFill="1" applyBorder="1" applyAlignment="1">
      <alignment vertical="center"/>
    </xf>
    <xf numFmtId="165" fontId="3" fillId="0" borderId="1" xfId="176" applyNumberFormat="1" applyFont="1" applyBorder="1" applyAlignment="1">
      <alignment horizontal="left"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43" fillId="2" borderId="1" xfId="137" applyFont="1" applyFill="1" applyBorder="1" applyAlignment="1">
      <alignment vertical="top" wrapText="1"/>
    </xf>
    <xf numFmtId="4" fontId="2" fillId="2" borderId="1" xfId="0" applyNumberFormat="1" applyFont="1" applyFill="1" applyBorder="1" applyAlignment="1">
      <alignment horizontal="left" vertical="center" wrapText="1"/>
    </xf>
    <xf numFmtId="1" fontId="3" fillId="48" borderId="25" xfId="169" applyNumberFormat="1" applyFont="1" applyFill="1" applyBorder="1" applyAlignment="1">
      <alignment horizontal="left" vertical="center" wrapText="1"/>
    </xf>
    <xf numFmtId="0" fontId="2" fillId="50" borderId="1" xfId="0" applyFont="1" applyFill="1" applyBorder="1" applyAlignment="1">
      <alignment wrapText="1"/>
    </xf>
    <xf numFmtId="4" fontId="2" fillId="2" borderId="1" xfId="0" applyNumberFormat="1" applyFont="1" applyFill="1" applyBorder="1" applyAlignment="1">
      <alignment horizontal="right" vertical="center" wrapText="1"/>
    </xf>
    <xf numFmtId="3" fontId="2" fillId="2" borderId="1" xfId="0" applyNumberFormat="1" applyFont="1" applyFill="1" applyBorder="1" applyAlignment="1">
      <alignment horizontal="right" vertical="center" wrapText="1"/>
    </xf>
    <xf numFmtId="0" fontId="24" fillId="47" borderId="1" xfId="0" applyFont="1" applyFill="1" applyBorder="1" applyAlignment="1">
      <alignment horizontal="right" vertical="center" wrapText="1"/>
    </xf>
    <xf numFmtId="3" fontId="2" fillId="2" borderId="1" xfId="176" applyNumberFormat="1" applyFont="1" applyFill="1" applyBorder="1" applyAlignment="1">
      <alignment horizontal="right" vertical="center"/>
    </xf>
    <xf numFmtId="4" fontId="3" fillId="2" borderId="1" xfId="0" applyNumberFormat="1" applyFont="1" applyFill="1" applyBorder="1" applyAlignment="1">
      <alignment horizontal="right" vertical="center" wrapText="1"/>
    </xf>
    <xf numFmtId="0" fontId="3" fillId="2" borderId="1" xfId="1" applyFont="1" applyFill="1" applyBorder="1" applyAlignment="1">
      <alignment horizontal="right" vertical="center" wrapText="1"/>
    </xf>
    <xf numFmtId="0" fontId="2" fillId="2" borderId="1" xfId="0" applyFont="1" applyFill="1" applyBorder="1" applyAlignment="1">
      <alignment horizontal="right" vertical="center" wrapText="1"/>
    </xf>
    <xf numFmtId="0" fontId="24" fillId="2" borderId="1" xfId="0" applyFont="1" applyFill="1" applyBorder="1" applyAlignment="1">
      <alignment horizontal="left" vertical="center" wrapText="1"/>
    </xf>
    <xf numFmtId="164" fontId="24" fillId="2" borderId="1" xfId="0" applyNumberFormat="1" applyFont="1" applyFill="1" applyBorder="1" applyAlignment="1">
      <alignment horizontal="right" vertical="center" wrapText="1"/>
    </xf>
    <xf numFmtId="165" fontId="2" fillId="2" borderId="1" xfId="0" applyNumberFormat="1" applyFont="1" applyFill="1" applyBorder="1" applyAlignment="1">
      <alignment horizontal="right" vertical="center"/>
    </xf>
    <xf numFmtId="3" fontId="44" fillId="2" borderId="1" xfId="177" applyNumberFormat="1" applyFont="1" applyFill="1" applyBorder="1" applyAlignment="1">
      <alignment horizontal="right" vertical="center"/>
    </xf>
    <xf numFmtId="0" fontId="44" fillId="2" borderId="1" xfId="0" applyFont="1" applyFill="1" applyBorder="1" applyAlignment="1">
      <alignment vertical="center" wrapText="1"/>
    </xf>
    <xf numFmtId="0" fontId="3" fillId="2" borderId="0" xfId="1" applyFont="1" applyFill="1" applyBorder="1" applyAlignment="1">
      <alignment horizontal="left" vertical="center" wrapText="1"/>
    </xf>
    <xf numFmtId="1" fontId="46" fillId="48" borderId="25" xfId="169" applyNumberFormat="1" applyFont="1" applyFill="1" applyBorder="1" applyAlignment="1">
      <alignment horizontal="left" vertical="center" wrapText="1"/>
    </xf>
    <xf numFmtId="3" fontId="46" fillId="48" borderId="25" xfId="169" applyNumberFormat="1" applyFont="1" applyFill="1" applyBorder="1" applyAlignment="1">
      <alignment horizontal="left" vertical="center" wrapText="1"/>
    </xf>
    <xf numFmtId="165" fontId="2" fillId="2" borderId="1" xfId="0" applyNumberFormat="1" applyFont="1" applyFill="1" applyBorder="1" applyAlignment="1">
      <alignment vertical="center"/>
    </xf>
    <xf numFmtId="165" fontId="3" fillId="51" borderId="26" xfId="0" applyNumberFormat="1" applyFont="1" applyFill="1" applyBorder="1" applyAlignment="1">
      <alignment vertical="center" wrapText="1"/>
    </xf>
    <xf numFmtId="0" fontId="2" fillId="2" borderId="1" xfId="0" applyFont="1" applyFill="1" applyBorder="1" applyAlignment="1">
      <alignment horizontal="left"/>
    </xf>
    <xf numFmtId="4" fontId="2" fillId="47" borderId="1" xfId="0" applyNumberFormat="1" applyFont="1" applyFill="1" applyBorder="1" applyAlignment="1">
      <alignment horizontal="left" vertical="center"/>
    </xf>
    <xf numFmtId="0" fontId="2" fillId="2" borderId="1" xfId="0" applyFont="1" applyFill="1" applyBorder="1" applyAlignment="1">
      <alignment horizontal="left" vertical="center"/>
    </xf>
    <xf numFmtId="4" fontId="1" fillId="47" borderId="1" xfId="0" applyNumberFormat="1" applyFont="1" applyFill="1" applyBorder="1" applyAlignment="1">
      <alignment horizontal="left" vertical="center"/>
    </xf>
    <xf numFmtId="0" fontId="2" fillId="0" borderId="1" xfId="0" applyFont="1" applyBorder="1" applyAlignment="1">
      <alignment horizontal="left"/>
    </xf>
    <xf numFmtId="0" fontId="2" fillId="0" borderId="11" xfId="0" applyFont="1" applyBorder="1" applyAlignment="1">
      <alignment horizontal="left"/>
    </xf>
    <xf numFmtId="0" fontId="2" fillId="0" borderId="11"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Border="1" applyAlignment="1">
      <alignment horizontal="left" wrapText="1"/>
    </xf>
    <xf numFmtId="0" fontId="1" fillId="0" borderId="1" xfId="0" applyFont="1" applyBorder="1" applyAlignment="1">
      <alignment horizontal="left"/>
    </xf>
    <xf numFmtId="4" fontId="1" fillId="49" borderId="11" xfId="0" applyNumberFormat="1" applyFont="1" applyFill="1" applyBorder="1" applyAlignment="1">
      <alignment horizontal="left" vertical="center"/>
    </xf>
    <xf numFmtId="0" fontId="44" fillId="0" borderId="11" xfId="0" applyFont="1" applyBorder="1" applyAlignment="1">
      <alignment horizontal="left" vertical="center" wrapText="1"/>
    </xf>
    <xf numFmtId="0" fontId="1" fillId="0" borderId="1" xfId="0" applyFont="1" applyBorder="1" applyAlignment="1">
      <alignment horizontal="left" wrapText="1"/>
    </xf>
    <xf numFmtId="0" fontId="1" fillId="0" borderId="1" xfId="0" applyFont="1" applyBorder="1" applyAlignment="1">
      <alignment horizont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1" fillId="0" borderId="22" xfId="0" applyFont="1" applyBorder="1" applyAlignment="1">
      <alignment horizontal="center" wrapText="1"/>
    </xf>
    <xf numFmtId="0" fontId="40" fillId="0" borderId="0" xfId="0" applyFont="1" applyAlignment="1">
      <alignment horizontal="center"/>
    </xf>
    <xf numFmtId="0" fontId="2" fillId="2" borderId="1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4" fillId="2" borderId="15" xfId="0" applyFont="1" applyFill="1" applyBorder="1" applyAlignment="1">
      <alignment horizontal="center"/>
    </xf>
    <xf numFmtId="0" fontId="24" fillId="2" borderId="0" xfId="0" applyFont="1" applyFill="1" applyBorder="1" applyAlignment="1">
      <alignment horizontal="center"/>
    </xf>
    <xf numFmtId="0" fontId="44" fillId="2" borderId="11" xfId="0" applyFont="1" applyFill="1" applyBorder="1" applyAlignment="1">
      <alignment horizontal="left" vertical="center" wrapText="1"/>
    </xf>
    <xf numFmtId="0" fontId="44" fillId="2" borderId="24" xfId="0" applyFont="1" applyFill="1" applyBorder="1" applyAlignment="1">
      <alignment horizontal="left" vertical="center" wrapText="1"/>
    </xf>
    <xf numFmtId="0" fontId="2" fillId="2" borderId="11" xfId="0" applyFont="1" applyFill="1" applyBorder="1" applyAlignment="1">
      <alignment horizontal="left" wrapText="1"/>
    </xf>
    <xf numFmtId="0" fontId="2" fillId="2" borderId="24" xfId="0" applyFont="1" applyFill="1" applyBorder="1" applyAlignment="1">
      <alignment horizontal="left" wrapText="1"/>
    </xf>
  </cellXfs>
  <cellStyles count="179">
    <cellStyle name="20% - Акцент1" xfId="46" xr:uid="{00000000-0005-0000-0000-000000000000}"/>
    <cellStyle name="20% — акцент1" xfId="47" xr:uid="{00000000-0005-0000-0000-000001000000}"/>
    <cellStyle name="20% - Акцент1 2" xfId="2" xr:uid="{00000000-0005-0000-0000-000002000000}"/>
    <cellStyle name="20% - Акцент1 2 2" xfId="48" xr:uid="{00000000-0005-0000-0000-000003000000}"/>
    <cellStyle name="20% - Акцент2" xfId="49" xr:uid="{00000000-0005-0000-0000-000004000000}"/>
    <cellStyle name="20% — акцент2" xfId="50" xr:uid="{00000000-0005-0000-0000-000005000000}"/>
    <cellStyle name="20% - Акцент2 2" xfId="3" xr:uid="{00000000-0005-0000-0000-000006000000}"/>
    <cellStyle name="20% - Акцент2 2 2" xfId="51" xr:uid="{00000000-0005-0000-0000-000007000000}"/>
    <cellStyle name="20% - Акцент3" xfId="52" xr:uid="{00000000-0005-0000-0000-000008000000}"/>
    <cellStyle name="20% — акцент3" xfId="53" xr:uid="{00000000-0005-0000-0000-000009000000}"/>
    <cellStyle name="20% - Акцент3 2" xfId="4" xr:uid="{00000000-0005-0000-0000-00000A000000}"/>
    <cellStyle name="20% - Акцент3 2 2" xfId="54" xr:uid="{00000000-0005-0000-0000-00000B000000}"/>
    <cellStyle name="20% - Акцент4" xfId="55" xr:uid="{00000000-0005-0000-0000-00000C000000}"/>
    <cellStyle name="20% — акцент4" xfId="56" xr:uid="{00000000-0005-0000-0000-00000D000000}"/>
    <cellStyle name="20% - Акцент4 2" xfId="5" xr:uid="{00000000-0005-0000-0000-00000E000000}"/>
    <cellStyle name="20% - Акцент4 2 2" xfId="57" xr:uid="{00000000-0005-0000-0000-00000F000000}"/>
    <cellStyle name="20% - Акцент5" xfId="58" xr:uid="{00000000-0005-0000-0000-000010000000}"/>
    <cellStyle name="20% — акцент5" xfId="59" xr:uid="{00000000-0005-0000-0000-000011000000}"/>
    <cellStyle name="20% - Акцент5 2" xfId="6" xr:uid="{00000000-0005-0000-0000-000012000000}"/>
    <cellStyle name="20% - Акцент5 2 2" xfId="60" xr:uid="{00000000-0005-0000-0000-000013000000}"/>
    <cellStyle name="20% - Акцент6" xfId="61" xr:uid="{00000000-0005-0000-0000-000014000000}"/>
    <cellStyle name="20% — акцент6" xfId="62" xr:uid="{00000000-0005-0000-0000-000015000000}"/>
    <cellStyle name="20% - Акцент6 2" xfId="7" xr:uid="{00000000-0005-0000-0000-000016000000}"/>
    <cellStyle name="20% - Акцент6 2 2" xfId="63" xr:uid="{00000000-0005-0000-0000-000017000000}"/>
    <cellStyle name="20% – Акцентування1" xfId="138" xr:uid="{00000000-0005-0000-0000-000018000000}"/>
    <cellStyle name="20% – Акцентування2" xfId="139" xr:uid="{00000000-0005-0000-0000-000019000000}"/>
    <cellStyle name="20% – Акцентування3" xfId="140" xr:uid="{00000000-0005-0000-0000-00001A000000}"/>
    <cellStyle name="20% – Акцентування4" xfId="141" xr:uid="{00000000-0005-0000-0000-00001B000000}"/>
    <cellStyle name="20% – Акцентування5" xfId="142" xr:uid="{00000000-0005-0000-0000-00001C000000}"/>
    <cellStyle name="20% – Акцентування6" xfId="143" xr:uid="{00000000-0005-0000-0000-00001D000000}"/>
    <cellStyle name="40% - Акцент1" xfId="64" xr:uid="{00000000-0005-0000-0000-00001E000000}"/>
    <cellStyle name="40% — акцент1" xfId="65" xr:uid="{00000000-0005-0000-0000-00001F000000}"/>
    <cellStyle name="40% - Акцент1 2" xfId="8" xr:uid="{00000000-0005-0000-0000-000020000000}"/>
    <cellStyle name="40% - Акцент1 2 2" xfId="66" xr:uid="{00000000-0005-0000-0000-000021000000}"/>
    <cellStyle name="40% - Акцент2" xfId="67" xr:uid="{00000000-0005-0000-0000-000022000000}"/>
    <cellStyle name="40% — акцент2" xfId="68" xr:uid="{00000000-0005-0000-0000-000023000000}"/>
    <cellStyle name="40% - Акцент2 2" xfId="9" xr:uid="{00000000-0005-0000-0000-000024000000}"/>
    <cellStyle name="40% - Акцент2 2 2" xfId="69" xr:uid="{00000000-0005-0000-0000-000025000000}"/>
    <cellStyle name="40% - Акцент3" xfId="70" xr:uid="{00000000-0005-0000-0000-000026000000}"/>
    <cellStyle name="40% — акцент3" xfId="71" xr:uid="{00000000-0005-0000-0000-000027000000}"/>
    <cellStyle name="40% - Акцент3 2" xfId="10" xr:uid="{00000000-0005-0000-0000-000028000000}"/>
    <cellStyle name="40% - Акцент3 2 2" xfId="72" xr:uid="{00000000-0005-0000-0000-000029000000}"/>
    <cellStyle name="40% - Акцент4" xfId="73" xr:uid="{00000000-0005-0000-0000-00002A000000}"/>
    <cellStyle name="40% — акцент4" xfId="74" xr:uid="{00000000-0005-0000-0000-00002B000000}"/>
    <cellStyle name="40% - Акцент4 2" xfId="11" xr:uid="{00000000-0005-0000-0000-00002C000000}"/>
    <cellStyle name="40% - Акцент4 2 2" xfId="75" xr:uid="{00000000-0005-0000-0000-00002D000000}"/>
    <cellStyle name="40% - Акцент5" xfId="76" xr:uid="{00000000-0005-0000-0000-00002E000000}"/>
    <cellStyle name="40% — акцент5" xfId="77" xr:uid="{00000000-0005-0000-0000-00002F000000}"/>
    <cellStyle name="40% - Акцент5 2" xfId="12" xr:uid="{00000000-0005-0000-0000-000030000000}"/>
    <cellStyle name="40% - Акцент5 2 2" xfId="78" xr:uid="{00000000-0005-0000-0000-000031000000}"/>
    <cellStyle name="40% - Акцент6" xfId="79" xr:uid="{00000000-0005-0000-0000-000032000000}"/>
    <cellStyle name="40% — акцент6" xfId="80" xr:uid="{00000000-0005-0000-0000-000033000000}"/>
    <cellStyle name="40% - Акцент6 2" xfId="13" xr:uid="{00000000-0005-0000-0000-000034000000}"/>
    <cellStyle name="40% - Акцент6 2 2" xfId="81" xr:uid="{00000000-0005-0000-0000-000035000000}"/>
    <cellStyle name="40% – Акцентування1" xfId="144" xr:uid="{00000000-0005-0000-0000-000036000000}"/>
    <cellStyle name="40% – Акцентування2" xfId="145" xr:uid="{00000000-0005-0000-0000-000037000000}"/>
    <cellStyle name="40% – Акцентування3" xfId="146" xr:uid="{00000000-0005-0000-0000-000038000000}"/>
    <cellStyle name="40% – Акцентування4" xfId="147" xr:uid="{00000000-0005-0000-0000-000039000000}"/>
    <cellStyle name="40% – Акцентування5" xfId="148" xr:uid="{00000000-0005-0000-0000-00003A000000}"/>
    <cellStyle name="40% – Акцентування6" xfId="149" xr:uid="{00000000-0005-0000-0000-00003B000000}"/>
    <cellStyle name="60% - Акцент1" xfId="82" xr:uid="{00000000-0005-0000-0000-00003C000000}"/>
    <cellStyle name="60% — акцент1" xfId="83" xr:uid="{00000000-0005-0000-0000-00003D000000}"/>
    <cellStyle name="60% - Акцент1 2" xfId="14" xr:uid="{00000000-0005-0000-0000-00003E000000}"/>
    <cellStyle name="60% - Акцент1 2 2" xfId="84" xr:uid="{00000000-0005-0000-0000-00003F000000}"/>
    <cellStyle name="60% - Акцент2" xfId="85" xr:uid="{00000000-0005-0000-0000-000040000000}"/>
    <cellStyle name="60% — акцент2" xfId="86" xr:uid="{00000000-0005-0000-0000-000041000000}"/>
    <cellStyle name="60% - Акцент2 2" xfId="15" xr:uid="{00000000-0005-0000-0000-000042000000}"/>
    <cellStyle name="60% - Акцент2 2 2" xfId="87" xr:uid="{00000000-0005-0000-0000-000043000000}"/>
    <cellStyle name="60% - Акцент3" xfId="88" xr:uid="{00000000-0005-0000-0000-000044000000}"/>
    <cellStyle name="60% — акцент3" xfId="89" xr:uid="{00000000-0005-0000-0000-000045000000}"/>
    <cellStyle name="60% - Акцент3 2" xfId="16" xr:uid="{00000000-0005-0000-0000-000046000000}"/>
    <cellStyle name="60% - Акцент3 2 2" xfId="90" xr:uid="{00000000-0005-0000-0000-000047000000}"/>
    <cellStyle name="60% - Акцент4" xfId="91" xr:uid="{00000000-0005-0000-0000-000048000000}"/>
    <cellStyle name="60% — акцент4" xfId="92" xr:uid="{00000000-0005-0000-0000-000049000000}"/>
    <cellStyle name="60% - Акцент4 2" xfId="17" xr:uid="{00000000-0005-0000-0000-00004A000000}"/>
    <cellStyle name="60% - Акцент4 2 2" xfId="93" xr:uid="{00000000-0005-0000-0000-00004B000000}"/>
    <cellStyle name="60% - Акцент5" xfId="94" xr:uid="{00000000-0005-0000-0000-00004C000000}"/>
    <cellStyle name="60% — акцент5" xfId="95" xr:uid="{00000000-0005-0000-0000-00004D000000}"/>
    <cellStyle name="60% - Акцент5 2" xfId="18" xr:uid="{00000000-0005-0000-0000-00004E000000}"/>
    <cellStyle name="60% - Акцент5 2 2" xfId="96" xr:uid="{00000000-0005-0000-0000-00004F000000}"/>
    <cellStyle name="60% - Акцент6" xfId="97" xr:uid="{00000000-0005-0000-0000-000050000000}"/>
    <cellStyle name="60% — акцент6" xfId="98" xr:uid="{00000000-0005-0000-0000-000051000000}"/>
    <cellStyle name="60% - Акцент6 2" xfId="19" xr:uid="{00000000-0005-0000-0000-000052000000}"/>
    <cellStyle name="60% - Акцент6 2 2" xfId="99" xr:uid="{00000000-0005-0000-0000-000053000000}"/>
    <cellStyle name="60% – Акцентування1" xfId="150" xr:uid="{00000000-0005-0000-0000-000054000000}"/>
    <cellStyle name="60% – Акцентування2" xfId="151" xr:uid="{00000000-0005-0000-0000-000055000000}"/>
    <cellStyle name="60% – Акцентування3" xfId="152" xr:uid="{00000000-0005-0000-0000-000056000000}"/>
    <cellStyle name="60% – Акцентування4" xfId="153" xr:uid="{00000000-0005-0000-0000-000057000000}"/>
    <cellStyle name="60% – Акцентування5" xfId="154" xr:uid="{00000000-0005-0000-0000-000058000000}"/>
    <cellStyle name="60% – Акцентування6" xfId="155" xr:uid="{00000000-0005-0000-0000-000059000000}"/>
    <cellStyle name="Акцент1" xfId="100" xr:uid="{00000000-0005-0000-0000-00005A000000}"/>
    <cellStyle name="Акцент1 2" xfId="20" xr:uid="{00000000-0005-0000-0000-00005B000000}"/>
    <cellStyle name="Акцент1 2 2" xfId="101" xr:uid="{00000000-0005-0000-0000-00005C000000}"/>
    <cellStyle name="Акцент2" xfId="102" xr:uid="{00000000-0005-0000-0000-00005D000000}"/>
    <cellStyle name="Акцент2 2" xfId="21" xr:uid="{00000000-0005-0000-0000-00005E000000}"/>
    <cellStyle name="Акцент2 2 2" xfId="103" xr:uid="{00000000-0005-0000-0000-00005F000000}"/>
    <cellStyle name="Акцент3" xfId="104" xr:uid="{00000000-0005-0000-0000-000060000000}"/>
    <cellStyle name="Акцент3 2" xfId="22" xr:uid="{00000000-0005-0000-0000-000061000000}"/>
    <cellStyle name="Акцент3 2 2" xfId="105" xr:uid="{00000000-0005-0000-0000-000062000000}"/>
    <cellStyle name="Акцент4" xfId="106" xr:uid="{00000000-0005-0000-0000-000063000000}"/>
    <cellStyle name="Акцент4 2" xfId="23" xr:uid="{00000000-0005-0000-0000-000064000000}"/>
    <cellStyle name="Акцент4 2 2" xfId="107" xr:uid="{00000000-0005-0000-0000-000065000000}"/>
    <cellStyle name="Акцент5" xfId="108" xr:uid="{00000000-0005-0000-0000-000066000000}"/>
    <cellStyle name="Акцент5 2" xfId="24" xr:uid="{00000000-0005-0000-0000-000067000000}"/>
    <cellStyle name="Акцент5 2 2" xfId="109" xr:uid="{00000000-0005-0000-0000-000068000000}"/>
    <cellStyle name="Акцент6" xfId="110" xr:uid="{00000000-0005-0000-0000-000069000000}"/>
    <cellStyle name="Акцент6 2" xfId="25" xr:uid="{00000000-0005-0000-0000-00006A000000}"/>
    <cellStyle name="Акцент6 2 2" xfId="111" xr:uid="{00000000-0005-0000-0000-00006B000000}"/>
    <cellStyle name="Акцентування1" xfId="156" xr:uid="{00000000-0005-0000-0000-00006C000000}"/>
    <cellStyle name="Акцентування2" xfId="157" xr:uid="{00000000-0005-0000-0000-00006D000000}"/>
    <cellStyle name="Акцентування3" xfId="158" xr:uid="{00000000-0005-0000-0000-00006E000000}"/>
    <cellStyle name="Акцентування4" xfId="159" xr:uid="{00000000-0005-0000-0000-00006F000000}"/>
    <cellStyle name="Акцентування5" xfId="160" xr:uid="{00000000-0005-0000-0000-000070000000}"/>
    <cellStyle name="Акцентування6" xfId="161" xr:uid="{00000000-0005-0000-0000-000071000000}"/>
    <cellStyle name="Ввід 2" xfId="162" xr:uid="{00000000-0005-0000-0000-000072000000}"/>
    <cellStyle name="Ввод " xfId="112" xr:uid="{00000000-0005-0000-0000-000073000000}"/>
    <cellStyle name="Ввод  2" xfId="26" xr:uid="{00000000-0005-0000-0000-000074000000}"/>
    <cellStyle name="Ввод  2 2" xfId="113" xr:uid="{00000000-0005-0000-0000-000075000000}"/>
    <cellStyle name="Вывод" xfId="114" xr:uid="{00000000-0005-0000-0000-000076000000}"/>
    <cellStyle name="Вывод 2" xfId="27" xr:uid="{00000000-0005-0000-0000-000077000000}"/>
    <cellStyle name="Вывод 2 2" xfId="115" xr:uid="{00000000-0005-0000-0000-000078000000}"/>
    <cellStyle name="Вычисление" xfId="116" xr:uid="{00000000-0005-0000-0000-000079000000}"/>
    <cellStyle name="Вычисление 2" xfId="28" xr:uid="{00000000-0005-0000-0000-00007A000000}"/>
    <cellStyle name="Вычисление 2 2" xfId="117" xr:uid="{00000000-0005-0000-0000-00007B000000}"/>
    <cellStyle name="Гарний 2" xfId="163" xr:uid="{00000000-0005-0000-0000-00007C000000}"/>
    <cellStyle name="Заголовок 1 2" xfId="118" xr:uid="{00000000-0005-0000-0000-00007D000000}"/>
    <cellStyle name="Заголовок 1 3" xfId="29" xr:uid="{00000000-0005-0000-0000-00007E000000}"/>
    <cellStyle name="Заголовок 2 2" xfId="30" xr:uid="{00000000-0005-0000-0000-00007F000000}"/>
    <cellStyle name="Заголовок 3 2" xfId="119" xr:uid="{00000000-0005-0000-0000-000080000000}"/>
    <cellStyle name="Заголовок 3 3" xfId="31" xr:uid="{00000000-0005-0000-0000-000081000000}"/>
    <cellStyle name="Заголовок 4 2" xfId="120" xr:uid="{00000000-0005-0000-0000-000082000000}"/>
    <cellStyle name="Заголовок 4 3" xfId="32" xr:uid="{00000000-0005-0000-0000-000083000000}"/>
    <cellStyle name="Звичайний" xfId="0" builtinId="0"/>
    <cellStyle name="Звичайний 2" xfId="33" xr:uid="{00000000-0005-0000-0000-000084000000}"/>
    <cellStyle name="Звичайний 2 2" xfId="34" xr:uid="{00000000-0005-0000-0000-000085000000}"/>
    <cellStyle name="Звичайний 2 3" xfId="137" xr:uid="{00000000-0005-0000-0000-000086000000}"/>
    <cellStyle name="Звичайний 3" xfId="1" xr:uid="{00000000-0005-0000-0000-000087000000}"/>
    <cellStyle name="Звичайний_Додаток _ 3 зм_ни 4575" xfId="176" xr:uid="{00000000-0005-0000-0000-000088000000}"/>
    <cellStyle name="Зв'язана клітинка 2" xfId="164" xr:uid="{00000000-0005-0000-0000-000089000000}"/>
    <cellStyle name="Итог" xfId="121" xr:uid="{00000000-0005-0000-0000-00008A000000}"/>
    <cellStyle name="Итог 2" xfId="35" xr:uid="{00000000-0005-0000-0000-00008B000000}"/>
    <cellStyle name="Контрольна клітинка 2" xfId="165" xr:uid="{00000000-0005-0000-0000-00008C000000}"/>
    <cellStyle name="Контрольная ячейка" xfId="122" xr:uid="{00000000-0005-0000-0000-00008D000000}"/>
    <cellStyle name="Контрольная ячейка 2" xfId="36" xr:uid="{00000000-0005-0000-0000-00008E000000}"/>
    <cellStyle name="Контрольная ячейка 2 2" xfId="123" xr:uid="{00000000-0005-0000-0000-00008F000000}"/>
    <cellStyle name="Назва 2" xfId="166" xr:uid="{00000000-0005-0000-0000-000090000000}"/>
    <cellStyle name="Название" xfId="124" xr:uid="{00000000-0005-0000-0000-000091000000}"/>
    <cellStyle name="Название 2" xfId="125" xr:uid="{00000000-0005-0000-0000-000092000000}"/>
    <cellStyle name="Нейтральний 2" xfId="167" xr:uid="{00000000-0005-0000-0000-000093000000}"/>
    <cellStyle name="Нейтральный" xfId="126" xr:uid="{00000000-0005-0000-0000-000094000000}"/>
    <cellStyle name="Нейтральный 2" xfId="37" xr:uid="{00000000-0005-0000-0000-000095000000}"/>
    <cellStyle name="Нейтральный 2 2" xfId="127" xr:uid="{00000000-0005-0000-0000-000096000000}"/>
    <cellStyle name="Обчислення 2" xfId="168" xr:uid="{00000000-0005-0000-0000-000097000000}"/>
    <cellStyle name="Обычный 2" xfId="38" xr:uid="{00000000-0005-0000-0000-000099000000}"/>
    <cellStyle name="Обычный 2 2" xfId="169" xr:uid="{00000000-0005-0000-0000-00009A000000}"/>
    <cellStyle name="Обычный 4" xfId="39" xr:uid="{00000000-0005-0000-0000-00009B000000}"/>
    <cellStyle name="Обычный_ZV1PIV98" xfId="178" xr:uid="{4392537D-28BA-4B41-9F72-5856E7276ED9}"/>
    <cellStyle name="Обычный_дод на комісію про затверд бюд 2004" xfId="177" xr:uid="{CCD6DEDD-B37A-4B44-89D2-100608FC63AB}"/>
    <cellStyle name="Підсумок 2" xfId="170" xr:uid="{00000000-0005-0000-0000-00009C000000}"/>
    <cellStyle name="Плохой" xfId="128" xr:uid="{00000000-0005-0000-0000-00009D000000}"/>
    <cellStyle name="Плохой 2" xfId="40" xr:uid="{00000000-0005-0000-0000-00009E000000}"/>
    <cellStyle name="Плохой 2 2" xfId="129" xr:uid="{00000000-0005-0000-0000-00009F000000}"/>
    <cellStyle name="Поганий 2" xfId="171" xr:uid="{00000000-0005-0000-0000-0000A0000000}"/>
    <cellStyle name="Пояснение" xfId="130" xr:uid="{00000000-0005-0000-0000-0000A1000000}"/>
    <cellStyle name="Пояснение 2" xfId="41" xr:uid="{00000000-0005-0000-0000-0000A2000000}"/>
    <cellStyle name="Примечание" xfId="131" xr:uid="{00000000-0005-0000-0000-0000A3000000}"/>
    <cellStyle name="Примечание 2" xfId="42" xr:uid="{00000000-0005-0000-0000-0000A4000000}"/>
    <cellStyle name="Примечание 2 2" xfId="132" xr:uid="{00000000-0005-0000-0000-0000A5000000}"/>
    <cellStyle name="Примітка 2" xfId="172" xr:uid="{00000000-0005-0000-0000-0000A6000000}"/>
    <cellStyle name="Результат 2" xfId="173" xr:uid="{00000000-0005-0000-0000-0000A7000000}"/>
    <cellStyle name="Связанная ячейка" xfId="133" xr:uid="{00000000-0005-0000-0000-0000A8000000}"/>
    <cellStyle name="Связанная ячейка 2" xfId="43" xr:uid="{00000000-0005-0000-0000-0000A9000000}"/>
    <cellStyle name="Текст попередження 2" xfId="174" xr:uid="{00000000-0005-0000-0000-0000AA000000}"/>
    <cellStyle name="Текст пояснення 2" xfId="175" xr:uid="{00000000-0005-0000-0000-0000AB000000}"/>
    <cellStyle name="Текст предупреждения" xfId="134" xr:uid="{00000000-0005-0000-0000-0000AC000000}"/>
    <cellStyle name="Текст предупреждения 2" xfId="44" xr:uid="{00000000-0005-0000-0000-0000AD000000}"/>
    <cellStyle name="Хороший" xfId="135" xr:uid="{00000000-0005-0000-0000-0000AE000000}"/>
    <cellStyle name="Хороший 2" xfId="45" xr:uid="{00000000-0005-0000-0000-0000AF000000}"/>
    <cellStyle name="Хороший 2 2" xfId="136" xr:uid="{00000000-0005-0000-0000-0000B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95"/>
  <sheetViews>
    <sheetView tabSelected="1" view="pageBreakPreview" topLeftCell="A49" zoomScale="70" zoomScaleNormal="70" zoomScaleSheetLayoutView="70" workbookViewId="0">
      <selection activeCell="C35" sqref="C35"/>
    </sheetView>
  </sheetViews>
  <sheetFormatPr defaultColWidth="21.85546875" defaultRowHeight="22.5" x14ac:dyDescent="0.35"/>
  <cols>
    <col min="1" max="1" width="53.42578125" style="21" customWidth="1"/>
    <col min="2" max="2" width="22.28515625" style="21" hidden="1" customWidth="1"/>
    <col min="3" max="3" width="22.5703125" style="21" customWidth="1"/>
    <col min="4" max="5" width="22" style="21" hidden="1" customWidth="1"/>
    <col min="6" max="6" width="22" style="21" bestFit="1" customWidth="1"/>
    <col min="7" max="7" width="21.5703125" style="21" customWidth="1"/>
    <col min="8" max="8" width="20.28515625" style="21" hidden="1" customWidth="1"/>
    <col min="9" max="11" width="22.5703125" style="21" hidden="1" customWidth="1"/>
    <col min="12" max="12" width="24.28515625" style="21" customWidth="1"/>
    <col min="13" max="13" width="26.28515625" style="21" customWidth="1"/>
    <col min="14" max="14" width="31.28515625" style="21" customWidth="1"/>
    <col min="15" max="15" width="28.5703125" style="21" customWidth="1"/>
    <col min="16" max="16384" width="21.85546875" style="21"/>
  </cols>
  <sheetData>
    <row r="1" spans="1:15" x14ac:dyDescent="0.35">
      <c r="H1" s="103" t="s">
        <v>15</v>
      </c>
      <c r="I1" s="103"/>
      <c r="J1" s="22"/>
      <c r="K1" s="22"/>
    </row>
    <row r="2" spans="1:15" ht="72" customHeight="1" x14ac:dyDescent="0.35">
      <c r="A2" s="99" t="s">
        <v>74</v>
      </c>
      <c r="B2" s="99"/>
      <c r="C2" s="99"/>
      <c r="D2" s="99"/>
      <c r="E2" s="99"/>
      <c r="F2" s="99"/>
      <c r="G2" s="99"/>
      <c r="H2" s="32" t="s">
        <v>60</v>
      </c>
      <c r="I2" s="32"/>
      <c r="J2" s="32"/>
      <c r="K2" s="32"/>
      <c r="L2" s="33" t="s">
        <v>16</v>
      </c>
    </row>
    <row r="3" spans="1:15" ht="52.5" hidden="1" customHeight="1" x14ac:dyDescent="0.35">
      <c r="A3" s="98" t="s">
        <v>27</v>
      </c>
      <c r="B3" s="98"/>
      <c r="C3" s="98"/>
      <c r="D3" s="98"/>
      <c r="E3" s="98"/>
      <c r="F3" s="98"/>
      <c r="G3" s="51">
        <f>17090288.38-3862664.01-314120.98-654401.87-27025.63</f>
        <v>12232075.889999999</v>
      </c>
      <c r="H3" s="51">
        <f>8840083+416500-H5</f>
        <v>5393919</v>
      </c>
      <c r="I3" s="35"/>
      <c r="J3" s="35"/>
      <c r="K3" s="35"/>
      <c r="L3" s="51">
        <f>G3-H3-I3-J3-K3</f>
        <v>6838156.8899999987</v>
      </c>
      <c r="M3" s="23"/>
    </row>
    <row r="4" spans="1:15" ht="52.5" hidden="1" customHeight="1" x14ac:dyDescent="0.35">
      <c r="A4" s="98" t="s">
        <v>35</v>
      </c>
      <c r="B4" s="98"/>
      <c r="C4" s="98"/>
      <c r="D4" s="98"/>
      <c r="E4" s="98"/>
      <c r="F4" s="98"/>
      <c r="G4" s="51">
        <v>314120.98</v>
      </c>
      <c r="H4" s="51"/>
      <c r="I4" s="34"/>
      <c r="J4" s="34"/>
      <c r="K4" s="34"/>
      <c r="L4" s="51">
        <f t="shared" ref="L4:L12" si="0">G4-H4-I4-J4-K4</f>
        <v>314120.98</v>
      </c>
      <c r="O4" s="23"/>
    </row>
    <row r="5" spans="1:15" s="24" customFormat="1" ht="52.5" hidden="1" customHeight="1" x14ac:dyDescent="0.35">
      <c r="A5" s="98" t="s">
        <v>28</v>
      </c>
      <c r="B5" s="98"/>
      <c r="C5" s="98"/>
      <c r="D5" s="98"/>
      <c r="E5" s="98"/>
      <c r="F5" s="98"/>
      <c r="G5" s="51">
        <v>3862664.01</v>
      </c>
      <c r="H5" s="51">
        <v>3862664</v>
      </c>
      <c r="I5" s="34"/>
      <c r="J5" s="34"/>
      <c r="K5" s="34"/>
      <c r="L5" s="51">
        <f t="shared" si="0"/>
        <v>9.9999997764825821E-3</v>
      </c>
      <c r="O5" s="25"/>
    </row>
    <row r="6" spans="1:15" s="24" customFormat="1" ht="63" hidden="1" customHeight="1" x14ac:dyDescent="0.35">
      <c r="A6" s="98" t="s">
        <v>26</v>
      </c>
      <c r="B6" s="98"/>
      <c r="C6" s="98"/>
      <c r="D6" s="98"/>
      <c r="E6" s="98"/>
      <c r="F6" s="98"/>
      <c r="G6" s="51">
        <v>654401.87</v>
      </c>
      <c r="H6" s="51"/>
      <c r="I6" s="34"/>
      <c r="J6" s="34"/>
      <c r="K6" s="34"/>
      <c r="L6" s="51">
        <f t="shared" si="0"/>
        <v>654401.87</v>
      </c>
      <c r="O6" s="25"/>
    </row>
    <row r="7" spans="1:15" ht="52.5" hidden="1" customHeight="1" x14ac:dyDescent="0.35">
      <c r="A7" s="98" t="s">
        <v>34</v>
      </c>
      <c r="B7" s="98"/>
      <c r="C7" s="98"/>
      <c r="D7" s="98"/>
      <c r="E7" s="98"/>
      <c r="F7" s="98"/>
      <c r="G7" s="51">
        <v>8322739.8099999996</v>
      </c>
      <c r="H7" s="51">
        <v>6239659</v>
      </c>
      <c r="I7" s="34"/>
      <c r="J7" s="34"/>
      <c r="K7" s="34"/>
      <c r="L7" s="51">
        <f t="shared" si="0"/>
        <v>2083080.8099999996</v>
      </c>
      <c r="O7" s="23"/>
    </row>
    <row r="8" spans="1:15" ht="52.5" hidden="1" customHeight="1" x14ac:dyDescent="0.35">
      <c r="A8" s="98" t="s">
        <v>33</v>
      </c>
      <c r="B8" s="98"/>
      <c r="C8" s="98"/>
      <c r="D8" s="98"/>
      <c r="E8" s="98"/>
      <c r="F8" s="98"/>
      <c r="G8" s="51">
        <v>95165.1</v>
      </c>
      <c r="H8" s="51"/>
      <c r="I8" s="34"/>
      <c r="J8" s="34"/>
      <c r="K8" s="34"/>
      <c r="L8" s="51">
        <f t="shared" si="0"/>
        <v>95165.1</v>
      </c>
      <c r="O8" s="23"/>
    </row>
    <row r="9" spans="1:15" ht="52.5" hidden="1" customHeight="1" x14ac:dyDescent="0.35">
      <c r="A9" s="98" t="s">
        <v>32</v>
      </c>
      <c r="B9" s="98"/>
      <c r="C9" s="98"/>
      <c r="D9" s="98"/>
      <c r="E9" s="98"/>
      <c r="F9" s="98"/>
      <c r="G9" s="51">
        <v>804063.3</v>
      </c>
      <c r="H9" s="51"/>
      <c r="I9" s="34"/>
      <c r="J9" s="34"/>
      <c r="K9" s="34"/>
      <c r="L9" s="51">
        <f t="shared" si="0"/>
        <v>804063.3</v>
      </c>
    </row>
    <row r="10" spans="1:15" ht="52.5" hidden="1" customHeight="1" x14ac:dyDescent="0.35">
      <c r="A10" s="100" t="s">
        <v>29</v>
      </c>
      <c r="B10" s="101"/>
      <c r="C10" s="101"/>
      <c r="D10" s="101"/>
      <c r="E10" s="101"/>
      <c r="F10" s="102"/>
      <c r="G10" s="51">
        <v>193246.56</v>
      </c>
      <c r="H10" s="51"/>
      <c r="I10" s="34"/>
      <c r="J10" s="34"/>
      <c r="K10" s="34"/>
      <c r="L10" s="51">
        <f t="shared" si="0"/>
        <v>193246.56</v>
      </c>
    </row>
    <row r="11" spans="1:15" ht="52.5" hidden="1" customHeight="1" x14ac:dyDescent="0.35">
      <c r="A11" s="100" t="s">
        <v>30</v>
      </c>
      <c r="B11" s="101"/>
      <c r="C11" s="101"/>
      <c r="D11" s="101"/>
      <c r="E11" s="101"/>
      <c r="F11" s="102"/>
      <c r="G11" s="51">
        <v>26453</v>
      </c>
      <c r="H11" s="51"/>
      <c r="I11" s="34"/>
      <c r="J11" s="34"/>
      <c r="K11" s="34"/>
      <c r="L11" s="51">
        <f t="shared" si="0"/>
        <v>26453</v>
      </c>
    </row>
    <row r="12" spans="1:15" ht="52.5" hidden="1" customHeight="1" x14ac:dyDescent="0.35">
      <c r="A12" s="98" t="s">
        <v>31</v>
      </c>
      <c r="B12" s="98"/>
      <c r="C12" s="98"/>
      <c r="D12" s="98"/>
      <c r="E12" s="98"/>
      <c r="F12" s="98"/>
      <c r="G12" s="51">
        <v>385256.92</v>
      </c>
      <c r="H12" s="51"/>
      <c r="I12" s="34"/>
      <c r="J12" s="34"/>
      <c r="K12" s="34"/>
      <c r="L12" s="51">
        <f t="shared" si="0"/>
        <v>385256.92</v>
      </c>
    </row>
    <row r="13" spans="1:15" ht="52.5" hidden="1" customHeight="1" x14ac:dyDescent="0.35">
      <c r="A13" s="99"/>
      <c r="B13" s="99"/>
      <c r="C13" s="99"/>
      <c r="D13" s="99"/>
      <c r="E13" s="99"/>
      <c r="F13" s="99"/>
      <c r="G13" s="51"/>
      <c r="H13" s="51">
        <f>SUM(H3:H12)</f>
        <v>15496242</v>
      </c>
      <c r="I13" s="34"/>
      <c r="J13" s="34"/>
      <c r="K13" s="34"/>
      <c r="L13" s="51">
        <f>L3+L7</f>
        <v>8921237.6999999993</v>
      </c>
    </row>
    <row r="14" spans="1:15" s="26" customFormat="1" ht="112.5" x14ac:dyDescent="0.2">
      <c r="A14" s="1" t="s">
        <v>9</v>
      </c>
      <c r="B14" s="2" t="s">
        <v>24</v>
      </c>
      <c r="C14" s="2" t="s">
        <v>78</v>
      </c>
      <c r="D14" s="2" t="s">
        <v>8</v>
      </c>
      <c r="E14" s="2" t="s">
        <v>10</v>
      </c>
      <c r="F14" s="2" t="s">
        <v>11</v>
      </c>
      <c r="G14" s="2" t="s">
        <v>0</v>
      </c>
      <c r="H14" s="2"/>
      <c r="I14" s="2"/>
      <c r="J14" s="2"/>
      <c r="K14" s="2"/>
      <c r="L14" s="36"/>
    </row>
    <row r="15" spans="1:15" s="28" customFormat="1" hidden="1" x14ac:dyDescent="0.35">
      <c r="A15" s="8" t="s">
        <v>13</v>
      </c>
      <c r="B15" s="13">
        <f t="shared" ref="B15:G15" si="1">SUM(B16:B21)</f>
        <v>0</v>
      </c>
      <c r="C15" s="13">
        <f t="shared" si="1"/>
        <v>0</v>
      </c>
      <c r="D15" s="13">
        <f t="shared" si="1"/>
        <v>0</v>
      </c>
      <c r="E15" s="13">
        <f t="shared" si="1"/>
        <v>0</v>
      </c>
      <c r="F15" s="13">
        <f t="shared" si="1"/>
        <v>0</v>
      </c>
      <c r="G15" s="13">
        <f t="shared" si="1"/>
        <v>0</v>
      </c>
      <c r="H15" s="13"/>
      <c r="I15" s="13"/>
      <c r="J15" s="13"/>
      <c r="K15" s="13"/>
      <c r="L15" s="13"/>
      <c r="M15" s="27"/>
    </row>
    <row r="16" spans="1:15" s="28" customFormat="1" ht="94.5" hidden="1" x14ac:dyDescent="0.35">
      <c r="A16" s="9" t="s">
        <v>59</v>
      </c>
      <c r="B16" s="16"/>
      <c r="C16" s="16"/>
      <c r="D16" s="15"/>
      <c r="E16" s="15"/>
      <c r="F16" s="15"/>
      <c r="G16" s="15">
        <f>SUM(B16:F16)</f>
        <v>0</v>
      </c>
      <c r="H16" s="15"/>
      <c r="I16" s="15"/>
      <c r="J16" s="15"/>
      <c r="K16" s="15"/>
      <c r="L16" s="7" t="s">
        <v>64</v>
      </c>
    </row>
    <row r="17" spans="1:12" s="28" customFormat="1" ht="56.25" hidden="1" x14ac:dyDescent="0.35">
      <c r="A17" s="9" t="s">
        <v>20</v>
      </c>
      <c r="B17" s="16"/>
      <c r="C17" s="14"/>
      <c r="D17" s="15"/>
      <c r="E17" s="15"/>
      <c r="F17" s="15"/>
      <c r="G17" s="15">
        <f>SUM(B17:F17)</f>
        <v>0</v>
      </c>
      <c r="H17" s="15"/>
      <c r="I17" s="15"/>
      <c r="J17" s="15"/>
      <c r="K17" s="15"/>
      <c r="L17" s="37"/>
    </row>
    <row r="18" spans="1:12" s="28" customFormat="1" ht="56.25" hidden="1" x14ac:dyDescent="0.35">
      <c r="A18" s="9" t="s">
        <v>19</v>
      </c>
      <c r="B18" s="16"/>
      <c r="C18" s="14"/>
      <c r="D18" s="15"/>
      <c r="E18" s="15"/>
      <c r="F18" s="15"/>
      <c r="G18" s="15">
        <f>SUM(B18:F18)</f>
        <v>0</v>
      </c>
      <c r="H18" s="15"/>
      <c r="I18" s="15"/>
      <c r="J18" s="15"/>
      <c r="K18" s="15"/>
      <c r="L18" s="37"/>
    </row>
    <row r="19" spans="1:12" s="28" customFormat="1" ht="37.5" hidden="1" x14ac:dyDescent="0.35">
      <c r="A19" s="9" t="s">
        <v>21</v>
      </c>
      <c r="B19" s="16"/>
      <c r="C19" s="16"/>
      <c r="D19" s="15"/>
      <c r="E19" s="15"/>
      <c r="F19" s="15"/>
      <c r="G19" s="15">
        <f t="shared" ref="G19:G21" si="2">SUM(B19:F19)</f>
        <v>0</v>
      </c>
      <c r="H19" s="15"/>
      <c r="I19" s="15"/>
      <c r="J19" s="15"/>
      <c r="K19" s="15"/>
      <c r="L19" s="37"/>
    </row>
    <row r="20" spans="1:12" s="28" customFormat="1" ht="194.25" hidden="1" customHeight="1" x14ac:dyDescent="0.35">
      <c r="A20" s="9" t="s">
        <v>22</v>
      </c>
      <c r="B20" s="16"/>
      <c r="C20" s="16"/>
      <c r="D20" s="15"/>
      <c r="E20" s="15"/>
      <c r="F20" s="15"/>
      <c r="G20" s="15">
        <f t="shared" si="2"/>
        <v>0</v>
      </c>
      <c r="H20" s="15"/>
      <c r="I20" s="15"/>
      <c r="J20" s="15"/>
      <c r="K20" s="15"/>
      <c r="L20" s="37"/>
    </row>
    <row r="21" spans="1:12" s="28" customFormat="1" ht="225" hidden="1" x14ac:dyDescent="0.35">
      <c r="A21" s="9" t="s">
        <v>23</v>
      </c>
      <c r="B21" s="16"/>
      <c r="C21" s="16"/>
      <c r="D21" s="15"/>
      <c r="E21" s="15"/>
      <c r="F21" s="15"/>
      <c r="G21" s="15">
        <f t="shared" si="2"/>
        <v>0</v>
      </c>
      <c r="H21" s="15"/>
      <c r="I21" s="15"/>
      <c r="J21" s="15"/>
      <c r="K21" s="15"/>
      <c r="L21" s="37"/>
    </row>
    <row r="22" spans="1:12" s="29" customFormat="1" ht="36.75" hidden="1" customHeight="1" x14ac:dyDescent="0.35">
      <c r="A22" s="5" t="s">
        <v>4</v>
      </c>
      <c r="B22" s="17">
        <f>SUM(B23)</f>
        <v>0</v>
      </c>
      <c r="C22" s="17">
        <f t="shared" ref="C22:G22" si="3">SUM(C23)</f>
        <v>0</v>
      </c>
      <c r="D22" s="17">
        <f t="shared" si="3"/>
        <v>0</v>
      </c>
      <c r="E22" s="17">
        <f t="shared" si="3"/>
        <v>0</v>
      </c>
      <c r="F22" s="17">
        <f t="shared" si="3"/>
        <v>0</v>
      </c>
      <c r="G22" s="17">
        <f t="shared" si="3"/>
        <v>0</v>
      </c>
      <c r="H22" s="17"/>
      <c r="I22" s="17"/>
      <c r="J22" s="17"/>
      <c r="K22" s="17"/>
      <c r="L22" s="17"/>
    </row>
    <row r="23" spans="1:12" s="29" customFormat="1" ht="36.75" hidden="1" customHeight="1" x14ac:dyDescent="0.35">
      <c r="A23" s="7"/>
      <c r="B23" s="16"/>
      <c r="C23" s="18"/>
      <c r="D23" s="18"/>
      <c r="E23" s="18"/>
      <c r="F23" s="18"/>
      <c r="G23" s="15"/>
      <c r="H23" s="18"/>
      <c r="I23" s="18"/>
      <c r="J23" s="18"/>
      <c r="K23" s="18"/>
      <c r="L23" s="18"/>
    </row>
    <row r="24" spans="1:12" s="29" customFormat="1" hidden="1" x14ac:dyDescent="0.35">
      <c r="A24" s="5" t="s">
        <v>25</v>
      </c>
      <c r="B24" s="11">
        <f>SUM(B25:B32)</f>
        <v>0</v>
      </c>
      <c r="C24" s="11">
        <f t="shared" ref="C24:G24" si="4">SUM(C25:C32)</f>
        <v>0</v>
      </c>
      <c r="D24" s="11">
        <f t="shared" si="4"/>
        <v>0</v>
      </c>
      <c r="E24" s="11">
        <f t="shared" si="4"/>
        <v>0</v>
      </c>
      <c r="F24" s="11">
        <f t="shared" si="4"/>
        <v>0</v>
      </c>
      <c r="G24" s="11">
        <f t="shared" si="4"/>
        <v>0</v>
      </c>
      <c r="H24" s="13"/>
      <c r="I24" s="13"/>
      <c r="J24" s="13"/>
      <c r="K24" s="13"/>
      <c r="L24" s="13"/>
    </row>
    <row r="25" spans="1:12" s="29" customFormat="1" ht="113.25" hidden="1" x14ac:dyDescent="0.35">
      <c r="A25" s="7" t="s">
        <v>51</v>
      </c>
      <c r="B25" s="10"/>
      <c r="C25" s="10"/>
      <c r="D25" s="10"/>
      <c r="E25" s="10"/>
      <c r="F25" s="10"/>
      <c r="G25" s="10"/>
      <c r="H25" s="61"/>
      <c r="I25" s="61"/>
      <c r="J25" s="61"/>
      <c r="K25" s="61"/>
      <c r="L25" s="66" t="s">
        <v>62</v>
      </c>
    </row>
    <row r="26" spans="1:12" s="29" customFormat="1" ht="113.25" hidden="1" customHeight="1" x14ac:dyDescent="0.35">
      <c r="A26" s="68" t="s">
        <v>66</v>
      </c>
      <c r="B26" s="10"/>
      <c r="C26" s="75"/>
      <c r="D26" s="10"/>
      <c r="E26" s="10"/>
      <c r="F26" s="10"/>
      <c r="G26" s="10">
        <f>SUM(B26:F26)</f>
        <v>0</v>
      </c>
      <c r="H26" s="15"/>
      <c r="I26" s="15"/>
      <c r="J26" s="15"/>
      <c r="K26" s="15"/>
      <c r="L26" s="104"/>
    </row>
    <row r="27" spans="1:12" s="29" customFormat="1" ht="113.25" hidden="1" customHeight="1" x14ac:dyDescent="0.35">
      <c r="A27" s="68" t="s">
        <v>70</v>
      </c>
      <c r="B27" s="69"/>
      <c r="C27" s="75"/>
      <c r="D27" s="10"/>
      <c r="E27" s="10"/>
      <c r="F27" s="10"/>
      <c r="G27" s="10">
        <f>SUM(B27:F27)</f>
        <v>0</v>
      </c>
      <c r="H27" s="15"/>
      <c r="I27" s="15"/>
      <c r="J27" s="15"/>
      <c r="K27" s="15"/>
      <c r="L27" s="105"/>
    </row>
    <row r="28" spans="1:12" s="29" customFormat="1" ht="47.25" hidden="1" customHeight="1" x14ac:dyDescent="0.35">
      <c r="A28" s="7" t="s">
        <v>36</v>
      </c>
      <c r="B28" s="69"/>
      <c r="C28" s="75"/>
      <c r="D28" s="10"/>
      <c r="E28" s="10"/>
      <c r="F28" s="10"/>
      <c r="G28" s="10">
        <f t="shared" ref="G28:G31" si="5">SUM(B28:F28)</f>
        <v>0</v>
      </c>
      <c r="H28" s="15"/>
      <c r="I28" s="15"/>
      <c r="J28" s="15"/>
      <c r="K28" s="15"/>
      <c r="L28" s="105"/>
    </row>
    <row r="29" spans="1:12" s="29" customFormat="1" ht="26.25" hidden="1" customHeight="1" x14ac:dyDescent="0.35">
      <c r="A29" s="7" t="s">
        <v>52</v>
      </c>
      <c r="B29" s="69"/>
      <c r="C29" s="75"/>
      <c r="D29" s="10"/>
      <c r="E29" s="10"/>
      <c r="F29" s="10"/>
      <c r="G29" s="10">
        <f t="shared" si="5"/>
        <v>0</v>
      </c>
      <c r="H29" s="15"/>
      <c r="I29" s="15"/>
      <c r="J29" s="15"/>
      <c r="K29" s="15"/>
      <c r="L29" s="105"/>
    </row>
    <row r="30" spans="1:12" s="29" customFormat="1" ht="26.25" hidden="1" customHeight="1" x14ac:dyDescent="0.35">
      <c r="A30" s="7" t="s">
        <v>54</v>
      </c>
      <c r="B30" s="69"/>
      <c r="C30" s="75"/>
      <c r="D30" s="10"/>
      <c r="E30" s="10"/>
      <c r="F30" s="10"/>
      <c r="G30" s="10">
        <f t="shared" si="5"/>
        <v>0</v>
      </c>
      <c r="H30" s="15"/>
      <c r="I30" s="15"/>
      <c r="J30" s="15"/>
      <c r="K30" s="15"/>
      <c r="L30" s="105"/>
    </row>
    <row r="31" spans="1:12" s="29" customFormat="1" ht="29.25" hidden="1" customHeight="1" x14ac:dyDescent="0.35">
      <c r="A31" s="7" t="s">
        <v>37</v>
      </c>
      <c r="B31" s="69"/>
      <c r="C31" s="75"/>
      <c r="D31" s="10"/>
      <c r="E31" s="10"/>
      <c r="F31" s="10"/>
      <c r="G31" s="10">
        <f t="shared" si="5"/>
        <v>0</v>
      </c>
      <c r="H31" s="15"/>
      <c r="I31" s="15"/>
      <c r="J31" s="15"/>
      <c r="K31" s="15"/>
      <c r="L31" s="106"/>
    </row>
    <row r="32" spans="1:12" s="29" customFormat="1" ht="36" hidden="1" customHeight="1" x14ac:dyDescent="0.35">
      <c r="A32" s="9"/>
      <c r="B32" s="69"/>
      <c r="C32" s="69"/>
      <c r="D32" s="10"/>
      <c r="E32" s="10"/>
      <c r="F32" s="10"/>
      <c r="G32" s="10">
        <f>SUM(B32:F32)</f>
        <v>0</v>
      </c>
      <c r="H32" s="10"/>
      <c r="I32" s="10"/>
      <c r="J32" s="10"/>
      <c r="K32" s="10"/>
      <c r="L32" s="38"/>
    </row>
    <row r="33" spans="1:13" s="28" customFormat="1" x14ac:dyDescent="0.35">
      <c r="A33" s="5" t="s">
        <v>1</v>
      </c>
      <c r="B33" s="11">
        <f>SUM(B35:B38)+B36+B37</f>
        <v>0</v>
      </c>
      <c r="C33" s="11">
        <f>SUM(C34:C38)</f>
        <v>870100</v>
      </c>
      <c r="D33" s="11">
        <f>SUM(D35:D38)</f>
        <v>0</v>
      </c>
      <c r="E33" s="11">
        <f>SUM(E35:E38)</f>
        <v>0</v>
      </c>
      <c r="F33" s="11">
        <f>SUM(F36:F37)</f>
        <v>0</v>
      </c>
      <c r="G33" s="11">
        <f>SUM(G34:G38)+G36+G37</f>
        <v>870100</v>
      </c>
      <c r="H33" s="11"/>
      <c r="I33" s="11"/>
      <c r="J33" s="11"/>
      <c r="K33" s="11"/>
      <c r="L33" s="11"/>
    </row>
    <row r="34" spans="1:13" s="28" customFormat="1" ht="117" customHeight="1" x14ac:dyDescent="0.35">
      <c r="A34" s="80" t="s">
        <v>93</v>
      </c>
      <c r="B34" s="10"/>
      <c r="C34" s="79">
        <v>339000</v>
      </c>
      <c r="D34" s="19"/>
      <c r="E34" s="19"/>
      <c r="F34" s="10"/>
      <c r="G34" s="10">
        <f>SUM(B34:F34)</f>
        <v>339000</v>
      </c>
      <c r="H34" s="19"/>
      <c r="I34" s="19"/>
      <c r="J34" s="19"/>
      <c r="K34" s="19"/>
      <c r="L34" s="111" t="s">
        <v>80</v>
      </c>
    </row>
    <row r="35" spans="1:13" s="28" customFormat="1" ht="161.25" customHeight="1" x14ac:dyDescent="0.35">
      <c r="A35" s="80" t="s">
        <v>94</v>
      </c>
      <c r="B35" s="69"/>
      <c r="C35" s="79">
        <v>531100</v>
      </c>
      <c r="D35" s="10"/>
      <c r="E35" s="10"/>
      <c r="F35" s="10"/>
      <c r="G35" s="10">
        <f>SUM(B35:F35)</f>
        <v>531100</v>
      </c>
      <c r="H35" s="10"/>
      <c r="I35" s="10"/>
      <c r="J35" s="10"/>
      <c r="K35" s="10"/>
      <c r="L35" s="112"/>
    </row>
    <row r="36" spans="1:13" s="28" customFormat="1" ht="93.75" x14ac:dyDescent="0.35">
      <c r="A36" s="14" t="s">
        <v>79</v>
      </c>
      <c r="B36" s="10"/>
      <c r="C36" s="10"/>
      <c r="D36" s="19"/>
      <c r="E36" s="19"/>
      <c r="F36" s="10">
        <v>199980</v>
      </c>
      <c r="G36" s="10">
        <f>SUM(B36:F36)</f>
        <v>199980</v>
      </c>
      <c r="H36" s="19"/>
      <c r="I36" s="19"/>
      <c r="J36" s="19"/>
      <c r="K36" s="19"/>
      <c r="L36" s="66" t="s">
        <v>71</v>
      </c>
    </row>
    <row r="37" spans="1:13" s="28" customFormat="1" ht="56.25" x14ac:dyDescent="0.35">
      <c r="A37" s="64" t="s">
        <v>72</v>
      </c>
      <c r="B37" s="10"/>
      <c r="C37" s="10"/>
      <c r="D37" s="19"/>
      <c r="E37" s="19"/>
      <c r="F37" s="10">
        <v>-199980</v>
      </c>
      <c r="G37" s="10">
        <f>SUM(B37:F37)</f>
        <v>-199980</v>
      </c>
      <c r="H37" s="19"/>
      <c r="I37" s="19"/>
      <c r="J37" s="19"/>
      <c r="K37" s="19"/>
      <c r="L37" s="66" t="s">
        <v>73</v>
      </c>
    </row>
    <row r="38" spans="1:13" s="28" customFormat="1" hidden="1" x14ac:dyDescent="0.35">
      <c r="A38" s="7"/>
      <c r="B38" s="70"/>
      <c r="C38" s="69"/>
      <c r="D38" s="10"/>
      <c r="E38" s="10"/>
      <c r="F38" s="10"/>
      <c r="G38" s="10">
        <f t="shared" ref="G38" si="6">SUM(B38:F38)</f>
        <v>0</v>
      </c>
      <c r="H38" s="10"/>
      <c r="I38" s="10"/>
      <c r="J38" s="10"/>
      <c r="K38" s="10"/>
      <c r="L38" s="86"/>
    </row>
    <row r="39" spans="1:13" s="28" customFormat="1" hidden="1" x14ac:dyDescent="0.35">
      <c r="A39" s="4" t="s">
        <v>7</v>
      </c>
      <c r="B39" s="71"/>
      <c r="C39" s="71"/>
      <c r="D39" s="12">
        <v>0</v>
      </c>
      <c r="E39" s="12">
        <v>0</v>
      </c>
      <c r="F39" s="12">
        <v>0</v>
      </c>
      <c r="G39" s="12">
        <f>D39+E39+F39</f>
        <v>0</v>
      </c>
      <c r="H39" s="12"/>
      <c r="I39" s="12"/>
      <c r="J39" s="12"/>
      <c r="K39" s="12"/>
      <c r="L39" s="87"/>
    </row>
    <row r="40" spans="1:13" s="28" customFormat="1" ht="23.25" customHeight="1" x14ac:dyDescent="0.35">
      <c r="A40" s="4" t="s">
        <v>4</v>
      </c>
      <c r="B40" s="53">
        <f t="shared" ref="B40:G40" si="7">SUM(B42:B45)</f>
        <v>0</v>
      </c>
      <c r="C40" s="53">
        <f t="shared" si="7"/>
        <v>0</v>
      </c>
      <c r="D40" s="53">
        <f t="shared" si="7"/>
        <v>0</v>
      </c>
      <c r="E40" s="53">
        <f t="shared" si="7"/>
        <v>0</v>
      </c>
      <c r="F40" s="53">
        <f t="shared" si="7"/>
        <v>0</v>
      </c>
      <c r="G40" s="53">
        <f t="shared" si="7"/>
        <v>0</v>
      </c>
      <c r="H40" s="12"/>
      <c r="I40" s="12"/>
      <c r="J40" s="12"/>
      <c r="K40" s="12"/>
      <c r="L40" s="87"/>
    </row>
    <row r="41" spans="1:13" s="28" customFormat="1" hidden="1" x14ac:dyDescent="0.35">
      <c r="A41" s="76"/>
      <c r="B41" s="77"/>
      <c r="C41" s="77"/>
      <c r="D41" s="77"/>
      <c r="E41" s="77"/>
      <c r="F41" s="77"/>
      <c r="G41" s="77"/>
      <c r="H41" s="12"/>
      <c r="I41" s="12"/>
      <c r="J41" s="12"/>
      <c r="K41" s="12"/>
      <c r="L41" s="87"/>
    </row>
    <row r="42" spans="1:13" s="28" customFormat="1" ht="44.25" customHeight="1" x14ac:dyDescent="0.35">
      <c r="A42" s="52" t="s">
        <v>75</v>
      </c>
      <c r="B42" s="54"/>
      <c r="C42" s="54"/>
      <c r="D42" s="55"/>
      <c r="E42" s="55"/>
      <c r="F42" s="78">
        <v>40000</v>
      </c>
      <c r="G42" s="78">
        <f>SUM(B42:F42)</f>
        <v>40000</v>
      </c>
      <c r="H42" s="10"/>
      <c r="I42" s="12"/>
      <c r="J42" s="12"/>
      <c r="K42" s="12"/>
      <c r="L42" s="109" t="s">
        <v>77</v>
      </c>
    </row>
    <row r="43" spans="1:13" s="28" customFormat="1" ht="61.5" customHeight="1" x14ac:dyDescent="0.35">
      <c r="A43" s="64" t="s">
        <v>76</v>
      </c>
      <c r="B43" s="54"/>
      <c r="C43" s="54"/>
      <c r="D43" s="55"/>
      <c r="E43" s="55"/>
      <c r="F43" s="78">
        <v>-40000</v>
      </c>
      <c r="G43" s="78">
        <f t="shared" ref="G43:G44" si="8">SUM(B43:F43)</f>
        <v>-40000</v>
      </c>
      <c r="H43" s="10"/>
      <c r="I43" s="12"/>
      <c r="J43" s="12"/>
      <c r="K43" s="12"/>
      <c r="L43" s="110"/>
    </row>
    <row r="44" spans="1:13" s="28" customFormat="1" ht="37.5" hidden="1" x14ac:dyDescent="0.35">
      <c r="A44" s="52" t="s">
        <v>67</v>
      </c>
      <c r="B44" s="54"/>
      <c r="C44" s="54"/>
      <c r="D44" s="55"/>
      <c r="E44" s="55"/>
      <c r="F44" s="55"/>
      <c r="G44" s="55">
        <f t="shared" si="8"/>
        <v>0</v>
      </c>
      <c r="H44" s="12"/>
      <c r="I44" s="12"/>
      <c r="J44" s="12"/>
      <c r="K44" s="12"/>
      <c r="L44" s="88" t="s">
        <v>63</v>
      </c>
    </row>
    <row r="45" spans="1:13" s="28" customFormat="1" ht="6.75" hidden="1" customHeight="1" x14ac:dyDescent="0.35">
      <c r="A45" s="64" t="s">
        <v>58</v>
      </c>
      <c r="B45" s="54"/>
      <c r="C45" s="54"/>
      <c r="D45" s="55"/>
      <c r="E45" s="55"/>
      <c r="F45" s="55"/>
      <c r="G45" s="55">
        <f t="shared" ref="G45" si="9">SUM(B45:F45)</f>
        <v>0</v>
      </c>
      <c r="H45" s="12"/>
      <c r="I45" s="12"/>
      <c r="J45" s="12"/>
      <c r="K45" s="12"/>
      <c r="L45" s="66" t="s">
        <v>62</v>
      </c>
    </row>
    <row r="46" spans="1:13" x14ac:dyDescent="0.35">
      <c r="A46" s="5" t="s">
        <v>2</v>
      </c>
      <c r="B46" s="11">
        <f>B47</f>
        <v>0</v>
      </c>
      <c r="C46" s="11">
        <f>SUM(C47:C69)</f>
        <v>0</v>
      </c>
      <c r="D46" s="11">
        <f>SUM(D47:D69)</f>
        <v>0</v>
      </c>
      <c r="E46" s="11">
        <f>SUM(E47:E69)</f>
        <v>0</v>
      </c>
      <c r="F46" s="11">
        <f>SUM(F47:F69)</f>
        <v>0</v>
      </c>
      <c r="G46" s="11">
        <f>B46</f>
        <v>0</v>
      </c>
      <c r="H46" s="11"/>
      <c r="I46" s="11"/>
      <c r="J46" s="11"/>
      <c r="K46" s="11"/>
      <c r="L46" s="89"/>
      <c r="M46" s="23"/>
    </row>
    <row r="47" spans="1:13" ht="37.5" hidden="1" x14ac:dyDescent="0.35">
      <c r="A47" s="3" t="s">
        <v>56</v>
      </c>
      <c r="B47" s="69"/>
      <c r="C47" s="69"/>
      <c r="D47" s="10"/>
      <c r="E47" s="10"/>
      <c r="F47" s="10"/>
      <c r="G47" s="10">
        <f t="shared" ref="G47:G69" si="10">B47+C47+F47</f>
        <v>0</v>
      </c>
      <c r="H47" s="10"/>
      <c r="I47" s="10"/>
      <c r="J47" s="10"/>
      <c r="K47" s="10"/>
      <c r="L47" s="90"/>
      <c r="M47" s="23"/>
    </row>
    <row r="48" spans="1:13" ht="93.75" x14ac:dyDescent="0.35">
      <c r="A48" s="67" t="s">
        <v>87</v>
      </c>
      <c r="B48" s="69"/>
      <c r="C48" s="69"/>
      <c r="D48" s="10"/>
      <c r="E48" s="10"/>
      <c r="F48" s="84">
        <v>20000</v>
      </c>
      <c r="G48" s="78">
        <f t="shared" ref="G48:G55" si="11">SUM(B48:F48)</f>
        <v>20000</v>
      </c>
      <c r="H48" s="10"/>
      <c r="I48" s="10"/>
      <c r="J48" s="10"/>
      <c r="K48" s="10"/>
      <c r="L48" s="97" t="s">
        <v>89</v>
      </c>
      <c r="M48" s="23"/>
    </row>
    <row r="49" spans="1:13" ht="141.75" x14ac:dyDescent="0.35">
      <c r="A49" s="67" t="s">
        <v>81</v>
      </c>
      <c r="B49" s="69"/>
      <c r="C49" s="69"/>
      <c r="D49" s="10"/>
      <c r="E49" s="10"/>
      <c r="F49" s="85">
        <v>-1426000</v>
      </c>
      <c r="G49" s="78">
        <f t="shared" si="11"/>
        <v>-1426000</v>
      </c>
      <c r="H49" s="10"/>
      <c r="I49" s="10"/>
      <c r="J49" s="10"/>
      <c r="K49" s="10"/>
      <c r="L49" s="97" t="s">
        <v>90</v>
      </c>
      <c r="M49" s="23"/>
    </row>
    <row r="50" spans="1:13" ht="78.75" x14ac:dyDescent="0.35">
      <c r="A50" s="67" t="s">
        <v>82</v>
      </c>
      <c r="B50" s="69"/>
      <c r="C50" s="69"/>
      <c r="D50" s="10"/>
      <c r="E50" s="10"/>
      <c r="F50" s="85">
        <v>449096</v>
      </c>
      <c r="G50" s="78">
        <f t="shared" si="11"/>
        <v>449096</v>
      </c>
      <c r="H50" s="10"/>
      <c r="I50" s="10"/>
      <c r="J50" s="10"/>
      <c r="K50" s="10"/>
      <c r="L50" s="97" t="s">
        <v>91</v>
      </c>
      <c r="M50" s="23"/>
    </row>
    <row r="51" spans="1:13" ht="78.75" x14ac:dyDescent="0.35">
      <c r="A51" s="82" t="s">
        <v>83</v>
      </c>
      <c r="B51" s="69"/>
      <c r="C51" s="69"/>
      <c r="D51" s="10"/>
      <c r="E51" s="10"/>
      <c r="F51" s="85">
        <v>230152</v>
      </c>
      <c r="G51" s="78">
        <f t="shared" si="11"/>
        <v>230152</v>
      </c>
      <c r="H51" s="10"/>
      <c r="I51" s="10"/>
      <c r="J51" s="10"/>
      <c r="K51" s="10"/>
      <c r="L51" s="97" t="s">
        <v>91</v>
      </c>
      <c r="M51" s="23"/>
    </row>
    <row r="52" spans="1:13" ht="78.75" x14ac:dyDescent="0.35">
      <c r="A52" s="82" t="s">
        <v>84</v>
      </c>
      <c r="B52" s="69"/>
      <c r="C52" s="69"/>
      <c r="D52" s="10"/>
      <c r="E52" s="10"/>
      <c r="F52" s="85">
        <v>194332</v>
      </c>
      <c r="G52" s="78">
        <f t="shared" si="11"/>
        <v>194332</v>
      </c>
      <c r="H52" s="10"/>
      <c r="I52" s="10"/>
      <c r="J52" s="10"/>
      <c r="K52" s="10"/>
      <c r="L52" s="97" t="s">
        <v>91</v>
      </c>
      <c r="M52" s="23"/>
    </row>
    <row r="53" spans="1:13" ht="78.75" x14ac:dyDescent="0.35">
      <c r="A53" s="83" t="s">
        <v>85</v>
      </c>
      <c r="B53" s="69"/>
      <c r="C53" s="69"/>
      <c r="D53" s="10"/>
      <c r="E53" s="10"/>
      <c r="F53" s="85">
        <v>256070</v>
      </c>
      <c r="G53" s="78">
        <f t="shared" si="11"/>
        <v>256070</v>
      </c>
      <c r="H53" s="10"/>
      <c r="I53" s="10"/>
      <c r="J53" s="10"/>
      <c r="K53" s="10"/>
      <c r="L53" s="97" t="s">
        <v>91</v>
      </c>
      <c r="M53" s="23"/>
    </row>
    <row r="54" spans="1:13" ht="78.75" x14ac:dyDescent="0.35">
      <c r="A54" s="83" t="s">
        <v>86</v>
      </c>
      <c r="B54" s="69"/>
      <c r="C54" s="69"/>
      <c r="D54" s="10"/>
      <c r="E54" s="10"/>
      <c r="F54" s="85">
        <v>86350</v>
      </c>
      <c r="G54" s="78">
        <f t="shared" si="11"/>
        <v>86350</v>
      </c>
      <c r="H54" s="10"/>
      <c r="I54" s="10"/>
      <c r="J54" s="10"/>
      <c r="K54" s="10"/>
      <c r="L54" s="97" t="s">
        <v>91</v>
      </c>
      <c r="M54" s="23"/>
    </row>
    <row r="55" spans="1:13" ht="131.25" x14ac:dyDescent="0.35">
      <c r="A55" s="83" t="s">
        <v>88</v>
      </c>
      <c r="B55" s="69"/>
      <c r="C55" s="69"/>
      <c r="D55" s="10"/>
      <c r="E55" s="10"/>
      <c r="F55" s="85">
        <v>190000</v>
      </c>
      <c r="G55" s="78">
        <f t="shared" si="11"/>
        <v>190000</v>
      </c>
      <c r="H55" s="10"/>
      <c r="I55" s="10"/>
      <c r="J55" s="10"/>
      <c r="K55" s="10"/>
      <c r="L55" s="97" t="s">
        <v>92</v>
      </c>
      <c r="M55" s="23"/>
    </row>
    <row r="56" spans="1:13" hidden="1" x14ac:dyDescent="0.35">
      <c r="A56" s="81"/>
      <c r="B56" s="69"/>
      <c r="C56" s="69"/>
      <c r="D56" s="10"/>
      <c r="E56" s="10"/>
      <c r="F56" s="10"/>
      <c r="G56" s="10"/>
      <c r="H56" s="10"/>
      <c r="I56" s="10"/>
      <c r="J56" s="10"/>
      <c r="K56" s="10"/>
      <c r="L56" s="91"/>
      <c r="M56" s="23"/>
    </row>
    <row r="57" spans="1:13" hidden="1" x14ac:dyDescent="0.35">
      <c r="A57" s="81"/>
      <c r="B57" s="69"/>
      <c r="C57" s="69"/>
      <c r="D57" s="10"/>
      <c r="E57" s="10"/>
      <c r="F57" s="10"/>
      <c r="G57" s="10"/>
      <c r="H57" s="10"/>
      <c r="I57" s="10"/>
      <c r="J57" s="10"/>
      <c r="K57" s="10"/>
      <c r="L57" s="91"/>
      <c r="M57" s="23"/>
    </row>
    <row r="58" spans="1:13" hidden="1" x14ac:dyDescent="0.35">
      <c r="A58" s="81"/>
      <c r="B58" s="69"/>
      <c r="C58" s="69"/>
      <c r="D58" s="10"/>
      <c r="E58" s="10"/>
      <c r="F58" s="10"/>
      <c r="G58" s="10"/>
      <c r="H58" s="10"/>
      <c r="I58" s="10"/>
      <c r="J58" s="10"/>
      <c r="K58" s="10"/>
      <c r="L58" s="91"/>
      <c r="M58" s="23"/>
    </row>
    <row r="59" spans="1:13" ht="108.75" hidden="1" customHeight="1" x14ac:dyDescent="0.35">
      <c r="A59" s="67" t="s">
        <v>68</v>
      </c>
      <c r="B59" s="69"/>
      <c r="C59" s="69"/>
      <c r="D59" s="10"/>
      <c r="E59" s="10"/>
      <c r="F59" s="72"/>
      <c r="G59" s="10"/>
      <c r="H59" s="10"/>
      <c r="I59" s="10"/>
      <c r="J59" s="10"/>
      <c r="K59" s="10"/>
      <c r="L59" s="92"/>
      <c r="M59" s="23"/>
    </row>
    <row r="60" spans="1:13" ht="101.25" hidden="1" customHeight="1" x14ac:dyDescent="0.35">
      <c r="A60" s="63" t="s">
        <v>57</v>
      </c>
      <c r="B60" s="69"/>
      <c r="C60" s="69"/>
      <c r="D60" s="10"/>
      <c r="E60" s="10"/>
      <c r="F60" s="72"/>
      <c r="G60" s="10"/>
      <c r="H60" s="10"/>
      <c r="I60" s="10"/>
      <c r="J60" s="10"/>
      <c r="K60" s="10"/>
      <c r="L60" s="93"/>
      <c r="M60" s="23"/>
    </row>
    <row r="61" spans="1:13" ht="87.75" hidden="1" customHeight="1" x14ac:dyDescent="0.35">
      <c r="A61" s="62" t="s">
        <v>55</v>
      </c>
      <c r="B61" s="69"/>
      <c r="C61" s="69"/>
      <c r="D61" s="10"/>
      <c r="E61" s="10"/>
      <c r="F61" s="10"/>
      <c r="G61" s="10"/>
      <c r="H61" s="10"/>
      <c r="I61" s="10"/>
      <c r="J61" s="10"/>
      <c r="K61" s="10"/>
      <c r="L61" s="94" t="s">
        <v>65</v>
      </c>
    </row>
    <row r="62" spans="1:13" ht="76.5" hidden="1" customHeight="1" x14ac:dyDescent="0.35">
      <c r="A62" s="9" t="s">
        <v>38</v>
      </c>
      <c r="B62" s="69"/>
      <c r="C62" s="69"/>
      <c r="D62" s="10"/>
      <c r="E62" s="10"/>
      <c r="F62" s="10"/>
      <c r="G62" s="10"/>
      <c r="H62" s="10"/>
      <c r="I62" s="10"/>
      <c r="J62" s="10"/>
      <c r="K62" s="10"/>
      <c r="L62" s="94"/>
    </row>
    <row r="63" spans="1:13" hidden="1" x14ac:dyDescent="0.35">
      <c r="A63" s="9"/>
      <c r="B63" s="69"/>
      <c r="C63" s="69"/>
      <c r="D63" s="10"/>
      <c r="E63" s="10"/>
      <c r="F63" s="10"/>
      <c r="G63" s="10">
        <f t="shared" si="10"/>
        <v>0</v>
      </c>
      <c r="H63" s="10"/>
      <c r="I63" s="10"/>
      <c r="J63" s="10"/>
      <c r="K63" s="10"/>
      <c r="L63" s="90"/>
    </row>
    <row r="64" spans="1:13" hidden="1" x14ac:dyDescent="0.35">
      <c r="A64" s="9"/>
      <c r="B64" s="73"/>
      <c r="C64" s="73"/>
      <c r="D64" s="10"/>
      <c r="E64" s="10"/>
      <c r="F64" s="10"/>
      <c r="G64" s="10">
        <f t="shared" si="10"/>
        <v>0</v>
      </c>
      <c r="H64" s="10"/>
      <c r="I64" s="10"/>
      <c r="J64" s="10"/>
      <c r="K64" s="10"/>
      <c r="L64" s="90"/>
    </row>
    <row r="65" spans="1:12" hidden="1" x14ac:dyDescent="0.35">
      <c r="A65" s="9"/>
      <c r="B65" s="73"/>
      <c r="C65" s="73"/>
      <c r="D65" s="10"/>
      <c r="E65" s="10"/>
      <c r="F65" s="10"/>
      <c r="G65" s="10">
        <f t="shared" si="10"/>
        <v>0</v>
      </c>
      <c r="H65" s="10"/>
      <c r="I65" s="10"/>
      <c r="J65" s="10"/>
      <c r="K65" s="10"/>
      <c r="L65" s="90"/>
    </row>
    <row r="66" spans="1:12" hidden="1" x14ac:dyDescent="0.35">
      <c r="A66" s="9"/>
      <c r="B66" s="73"/>
      <c r="C66" s="73"/>
      <c r="D66" s="10"/>
      <c r="E66" s="10"/>
      <c r="F66" s="10"/>
      <c r="G66" s="10">
        <f t="shared" si="10"/>
        <v>0</v>
      </c>
      <c r="H66" s="10"/>
      <c r="I66" s="10"/>
      <c r="J66" s="10"/>
      <c r="K66" s="10"/>
      <c r="L66" s="90"/>
    </row>
    <row r="67" spans="1:12" hidden="1" x14ac:dyDescent="0.35">
      <c r="A67" s="9"/>
      <c r="B67" s="73"/>
      <c r="C67" s="73"/>
      <c r="D67" s="10"/>
      <c r="E67" s="10"/>
      <c r="F67" s="10"/>
      <c r="G67" s="10">
        <f t="shared" si="10"/>
        <v>0</v>
      </c>
      <c r="H67" s="10"/>
      <c r="I67" s="10"/>
      <c r="J67" s="10"/>
      <c r="K67" s="10"/>
      <c r="L67" s="90"/>
    </row>
    <row r="68" spans="1:12" hidden="1" x14ac:dyDescent="0.35">
      <c r="A68" s="9"/>
      <c r="B68" s="73"/>
      <c r="C68" s="73"/>
      <c r="D68" s="10"/>
      <c r="E68" s="10"/>
      <c r="F68" s="10"/>
      <c r="G68" s="10">
        <f t="shared" ref="G68" si="12">B68+C68+F68</f>
        <v>0</v>
      </c>
      <c r="H68" s="10"/>
      <c r="I68" s="10"/>
      <c r="J68" s="10"/>
      <c r="K68" s="10"/>
      <c r="L68" s="90"/>
    </row>
    <row r="69" spans="1:12" hidden="1" x14ac:dyDescent="0.35">
      <c r="A69" s="9"/>
      <c r="B69" s="73"/>
      <c r="C69" s="73"/>
      <c r="D69" s="10"/>
      <c r="E69" s="10"/>
      <c r="F69" s="73"/>
      <c r="G69" s="10">
        <f t="shared" si="10"/>
        <v>0</v>
      </c>
      <c r="H69" s="10"/>
      <c r="I69" s="10"/>
      <c r="J69" s="10"/>
      <c r="K69" s="10"/>
      <c r="L69" s="90"/>
    </row>
    <row r="70" spans="1:12" s="30" customFormat="1" ht="34.5" hidden="1" customHeight="1" x14ac:dyDescent="0.35">
      <c r="A70" s="6" t="s">
        <v>5</v>
      </c>
      <c r="B70" s="11">
        <f>SUM(B71:B83)</f>
        <v>0</v>
      </c>
      <c r="C70" s="11">
        <f t="shared" ref="C70:G70" si="13">SUM(C71:C83)</f>
        <v>0</v>
      </c>
      <c r="D70" s="11">
        <f t="shared" si="13"/>
        <v>0</v>
      </c>
      <c r="E70" s="11">
        <f t="shared" si="13"/>
        <v>0</v>
      </c>
      <c r="F70" s="11">
        <f t="shared" si="13"/>
        <v>0</v>
      </c>
      <c r="G70" s="11">
        <f t="shared" si="13"/>
        <v>0</v>
      </c>
      <c r="H70" s="11"/>
      <c r="I70" s="11"/>
      <c r="J70" s="11"/>
      <c r="K70" s="11"/>
      <c r="L70" s="89"/>
    </row>
    <row r="71" spans="1:12" s="29" customFormat="1" ht="56.25" hidden="1" x14ac:dyDescent="0.35">
      <c r="A71" s="52" t="s">
        <v>69</v>
      </c>
      <c r="B71" s="10"/>
      <c r="C71" s="10"/>
      <c r="D71" s="10"/>
      <c r="E71" s="10"/>
      <c r="F71" s="10"/>
      <c r="G71" s="10">
        <f>SUM(B71:F71)</f>
        <v>0</v>
      </c>
      <c r="H71" s="10"/>
      <c r="I71" s="19"/>
      <c r="J71" s="19"/>
      <c r="K71" s="19"/>
      <c r="L71" s="9"/>
    </row>
    <row r="72" spans="1:12" s="29" customFormat="1" ht="75" hidden="1" x14ac:dyDescent="0.35">
      <c r="A72" s="57" t="s">
        <v>39</v>
      </c>
      <c r="B72" s="10"/>
      <c r="C72" s="10"/>
      <c r="D72" s="10"/>
      <c r="E72" s="10"/>
      <c r="F72" s="10"/>
      <c r="G72" s="10">
        <f t="shared" ref="G72:G83" si="14">SUM(B72:F72)</f>
        <v>0</v>
      </c>
      <c r="H72" s="10"/>
      <c r="I72" s="19"/>
      <c r="J72" s="19"/>
      <c r="K72" s="19"/>
      <c r="L72" s="9" t="s">
        <v>47</v>
      </c>
    </row>
    <row r="73" spans="1:12" s="29" customFormat="1" ht="93.75" hidden="1" x14ac:dyDescent="0.35">
      <c r="A73" s="56" t="s">
        <v>40</v>
      </c>
      <c r="B73" s="10"/>
      <c r="C73" s="10"/>
      <c r="D73" s="10"/>
      <c r="E73" s="10"/>
      <c r="F73" s="10"/>
      <c r="G73" s="10">
        <f t="shared" si="14"/>
        <v>0</v>
      </c>
      <c r="H73" s="10"/>
      <c r="I73" s="19"/>
      <c r="J73" s="19"/>
      <c r="K73" s="19"/>
      <c r="L73" s="9" t="s">
        <v>47</v>
      </c>
    </row>
    <row r="74" spans="1:12" s="29" customFormat="1" ht="93.75" hidden="1" x14ac:dyDescent="0.35">
      <c r="A74" s="60" t="s">
        <v>53</v>
      </c>
      <c r="B74" s="10"/>
      <c r="C74" s="10"/>
      <c r="D74" s="10"/>
      <c r="E74" s="10"/>
      <c r="F74" s="10"/>
      <c r="G74" s="10">
        <f t="shared" ref="G74" si="15">SUM(B74:F74)</f>
        <v>0</v>
      </c>
      <c r="H74" s="10"/>
      <c r="I74" s="19"/>
      <c r="J74" s="19"/>
      <c r="K74" s="19"/>
      <c r="L74" s="9" t="s">
        <v>49</v>
      </c>
    </row>
    <row r="75" spans="1:12" s="29" customFormat="1" ht="75" hidden="1" x14ac:dyDescent="0.35">
      <c r="A75" s="57" t="s">
        <v>41</v>
      </c>
      <c r="B75" s="10"/>
      <c r="C75" s="10"/>
      <c r="D75" s="10"/>
      <c r="E75" s="10"/>
      <c r="F75" s="10"/>
      <c r="G75" s="10">
        <f t="shared" si="14"/>
        <v>0</v>
      </c>
      <c r="H75" s="10"/>
      <c r="I75" s="19"/>
      <c r="J75" s="19"/>
      <c r="K75" s="19"/>
      <c r="L75" s="9" t="s">
        <v>48</v>
      </c>
    </row>
    <row r="76" spans="1:12" s="29" customFormat="1" ht="93.75" hidden="1" x14ac:dyDescent="0.35">
      <c r="A76" s="57" t="s">
        <v>42</v>
      </c>
      <c r="B76" s="10"/>
      <c r="C76" s="10"/>
      <c r="D76" s="10"/>
      <c r="E76" s="10"/>
      <c r="F76" s="10"/>
      <c r="G76" s="10">
        <f t="shared" si="14"/>
        <v>0</v>
      </c>
      <c r="H76" s="10"/>
      <c r="I76" s="19"/>
      <c r="J76" s="19"/>
      <c r="K76" s="19"/>
      <c r="L76" s="9" t="s">
        <v>47</v>
      </c>
    </row>
    <row r="77" spans="1:12" s="29" customFormat="1" ht="75" hidden="1" x14ac:dyDescent="0.35">
      <c r="A77" s="58" t="s">
        <v>43</v>
      </c>
      <c r="B77" s="10"/>
      <c r="C77" s="10"/>
      <c r="D77" s="10"/>
      <c r="E77" s="10"/>
      <c r="F77" s="10"/>
      <c r="G77" s="10">
        <f t="shared" si="14"/>
        <v>0</v>
      </c>
      <c r="H77" s="10"/>
      <c r="I77" s="19"/>
      <c r="J77" s="19"/>
      <c r="K77" s="19"/>
      <c r="L77" s="9" t="s">
        <v>49</v>
      </c>
    </row>
    <row r="78" spans="1:12" s="29" customFormat="1" ht="56.25" hidden="1" x14ac:dyDescent="0.35">
      <c r="A78" s="39" t="s">
        <v>44</v>
      </c>
      <c r="B78" s="10"/>
      <c r="C78" s="10"/>
      <c r="D78" s="10"/>
      <c r="E78" s="10"/>
      <c r="F78" s="10"/>
      <c r="G78" s="10">
        <f t="shared" si="14"/>
        <v>0</v>
      </c>
      <c r="H78" s="10"/>
      <c r="I78" s="19"/>
      <c r="J78" s="19"/>
      <c r="K78" s="19"/>
      <c r="L78" s="9" t="s">
        <v>50</v>
      </c>
    </row>
    <row r="79" spans="1:12" s="29" customFormat="1" ht="75" hidden="1" x14ac:dyDescent="0.35">
      <c r="A79" s="39" t="s">
        <v>45</v>
      </c>
      <c r="B79" s="10"/>
      <c r="C79" s="10"/>
      <c r="D79" s="10"/>
      <c r="E79" s="10"/>
      <c r="F79" s="10"/>
      <c r="G79" s="10">
        <f t="shared" si="14"/>
        <v>0</v>
      </c>
      <c r="H79" s="10"/>
      <c r="I79" s="19"/>
      <c r="J79" s="19"/>
      <c r="K79" s="19"/>
      <c r="L79" s="9" t="s">
        <v>49</v>
      </c>
    </row>
    <row r="80" spans="1:12" s="29" customFormat="1" ht="75" hidden="1" x14ac:dyDescent="0.35">
      <c r="A80" s="59" t="s">
        <v>17</v>
      </c>
      <c r="B80" s="10"/>
      <c r="C80" s="10"/>
      <c r="D80" s="10"/>
      <c r="E80" s="10"/>
      <c r="F80" s="10"/>
      <c r="G80" s="10">
        <f t="shared" si="14"/>
        <v>0</v>
      </c>
      <c r="H80" s="10"/>
      <c r="I80" s="19"/>
      <c r="J80" s="19"/>
      <c r="K80" s="19"/>
      <c r="L80" s="9" t="s">
        <v>47</v>
      </c>
    </row>
    <row r="81" spans="1:14" s="29" customFormat="1" ht="75" hidden="1" x14ac:dyDescent="0.35">
      <c r="A81" s="65" t="s">
        <v>61</v>
      </c>
      <c r="B81" s="10"/>
      <c r="C81" s="10"/>
      <c r="D81" s="10"/>
      <c r="E81" s="10"/>
      <c r="F81" s="10"/>
      <c r="G81" s="10">
        <f t="shared" si="14"/>
        <v>0</v>
      </c>
      <c r="H81" s="10"/>
      <c r="I81" s="19"/>
      <c r="J81" s="19"/>
      <c r="K81" s="19"/>
      <c r="L81" s="9" t="s">
        <v>49</v>
      </c>
    </row>
    <row r="82" spans="1:14" s="29" customFormat="1" ht="37.5" hidden="1" x14ac:dyDescent="0.35">
      <c r="A82" s="60" t="s">
        <v>46</v>
      </c>
      <c r="B82" s="10"/>
      <c r="C82" s="10"/>
      <c r="D82" s="10"/>
      <c r="E82" s="10"/>
      <c r="F82" s="10"/>
      <c r="G82" s="10">
        <f t="shared" si="14"/>
        <v>0</v>
      </c>
      <c r="H82" s="10"/>
      <c r="I82" s="19"/>
      <c r="J82" s="19"/>
      <c r="K82" s="19"/>
      <c r="L82" s="9" t="s">
        <v>49</v>
      </c>
    </row>
    <row r="83" spans="1:14" s="30" customFormat="1" hidden="1" x14ac:dyDescent="0.35">
      <c r="A83" s="39"/>
      <c r="B83" s="10"/>
      <c r="C83" s="10"/>
      <c r="D83" s="10"/>
      <c r="E83" s="10"/>
      <c r="F83" s="10"/>
      <c r="G83" s="10">
        <f t="shared" si="14"/>
        <v>0</v>
      </c>
      <c r="H83" s="10"/>
      <c r="I83" s="10"/>
      <c r="J83" s="10"/>
      <c r="K83" s="10"/>
      <c r="L83" s="95"/>
    </row>
    <row r="84" spans="1:14" ht="22.5" hidden="1" customHeight="1" x14ac:dyDescent="0.35">
      <c r="A84" s="6" t="s">
        <v>12</v>
      </c>
      <c r="B84" s="12">
        <f t="shared" ref="B84:E84" si="16">SUM(B85)</f>
        <v>0</v>
      </c>
      <c r="C84" s="12">
        <f t="shared" si="16"/>
        <v>0</v>
      </c>
      <c r="D84" s="12">
        <f t="shared" si="16"/>
        <v>0</v>
      </c>
      <c r="E84" s="12">
        <f t="shared" si="16"/>
        <v>0</v>
      </c>
      <c r="F84" s="12"/>
      <c r="G84" s="10">
        <f t="shared" ref="G84:G88" si="17">B84+C84+F84</f>
        <v>0</v>
      </c>
      <c r="H84" s="12"/>
      <c r="I84" s="12"/>
      <c r="J84" s="12"/>
      <c r="K84" s="12"/>
      <c r="L84" s="90"/>
    </row>
    <row r="85" spans="1:14" ht="97.5" hidden="1" customHeight="1" x14ac:dyDescent="0.35">
      <c r="A85" s="3" t="s">
        <v>14</v>
      </c>
      <c r="B85" s="10"/>
      <c r="C85" s="74"/>
      <c r="D85" s="10"/>
      <c r="E85" s="10"/>
      <c r="F85" s="10"/>
      <c r="G85" s="10">
        <f t="shared" si="17"/>
        <v>0</v>
      </c>
      <c r="H85" s="10"/>
      <c r="I85" s="10"/>
      <c r="J85" s="10"/>
      <c r="K85" s="10"/>
      <c r="L85" s="90"/>
    </row>
    <row r="86" spans="1:14" s="28" customFormat="1" ht="42.75" hidden="1" customHeight="1" x14ac:dyDescent="0.35">
      <c r="A86" s="6" t="s">
        <v>6</v>
      </c>
      <c r="B86" s="12">
        <f t="shared" ref="B86:E86" si="18">SUM(B87)</f>
        <v>0</v>
      </c>
      <c r="C86" s="12">
        <f t="shared" si="18"/>
        <v>0</v>
      </c>
      <c r="D86" s="12">
        <f t="shared" si="18"/>
        <v>0</v>
      </c>
      <c r="E86" s="12">
        <f t="shared" si="18"/>
        <v>0</v>
      </c>
      <c r="F86" s="12"/>
      <c r="G86" s="10">
        <f t="shared" si="17"/>
        <v>0</v>
      </c>
      <c r="H86" s="12"/>
      <c r="I86" s="12"/>
      <c r="J86" s="12"/>
      <c r="K86" s="12"/>
      <c r="L86" s="86"/>
    </row>
    <row r="87" spans="1:14" s="28" customFormat="1" ht="92.25" hidden="1" customHeight="1" x14ac:dyDescent="0.35">
      <c r="A87" s="3" t="s">
        <v>14</v>
      </c>
      <c r="B87" s="10"/>
      <c r="C87" s="74"/>
      <c r="D87" s="10"/>
      <c r="E87" s="10"/>
      <c r="F87" s="10"/>
      <c r="G87" s="10">
        <f t="shared" si="17"/>
        <v>0</v>
      </c>
      <c r="H87" s="10"/>
      <c r="I87" s="10"/>
      <c r="J87" s="10"/>
      <c r="K87" s="10"/>
      <c r="L87" s="86"/>
    </row>
    <row r="88" spans="1:14" s="28" customFormat="1" ht="93.75" hidden="1" x14ac:dyDescent="0.35">
      <c r="A88" s="20" t="s">
        <v>18</v>
      </c>
      <c r="B88" s="10"/>
      <c r="C88" s="74"/>
      <c r="D88" s="10"/>
      <c r="E88" s="10"/>
      <c r="F88" s="10"/>
      <c r="G88" s="10">
        <f t="shared" si="17"/>
        <v>0</v>
      </c>
      <c r="H88" s="10"/>
      <c r="I88" s="10"/>
      <c r="J88" s="10"/>
      <c r="K88" s="10"/>
      <c r="L88" s="86"/>
    </row>
    <row r="89" spans="1:14" s="30" customFormat="1" ht="33" customHeight="1" x14ac:dyDescent="0.35">
      <c r="A89" s="40" t="s">
        <v>3</v>
      </c>
      <c r="B89" s="41">
        <f t="shared" ref="B89:G89" si="19">B86+B84+B70+B46+B39+B33+B24+B22+B15+B40</f>
        <v>0</v>
      </c>
      <c r="C89" s="41">
        <f t="shared" si="19"/>
        <v>870100</v>
      </c>
      <c r="D89" s="41">
        <f t="shared" si="19"/>
        <v>0</v>
      </c>
      <c r="E89" s="41">
        <f t="shared" si="19"/>
        <v>0</v>
      </c>
      <c r="F89" s="41">
        <f t="shared" si="19"/>
        <v>0</v>
      </c>
      <c r="G89" s="41">
        <f t="shared" si="19"/>
        <v>870100</v>
      </c>
      <c r="H89" s="41"/>
      <c r="I89" s="41"/>
      <c r="J89" s="41"/>
      <c r="K89" s="41"/>
      <c r="L89" s="96">
        <f>L86+L84+L70+L46+L39+L33+L24+L22+L15</f>
        <v>0</v>
      </c>
      <c r="M89" s="31"/>
      <c r="N89" s="31"/>
    </row>
    <row r="90" spans="1:14" s="30" customFormat="1" hidden="1" x14ac:dyDescent="0.35">
      <c r="A90" s="43"/>
      <c r="B90" s="44"/>
      <c r="C90" s="44"/>
      <c r="D90" s="45"/>
      <c r="E90" s="45"/>
      <c r="F90" s="45"/>
      <c r="G90" s="45"/>
      <c r="H90" s="45"/>
      <c r="I90" s="45"/>
      <c r="J90" s="45"/>
      <c r="K90" s="45"/>
      <c r="L90" s="46"/>
      <c r="M90" s="31"/>
    </row>
    <row r="91" spans="1:14" ht="17.25" hidden="1" customHeight="1" x14ac:dyDescent="0.35">
      <c r="A91" s="107"/>
      <c r="B91" s="108"/>
      <c r="C91" s="108"/>
      <c r="D91" s="108"/>
      <c r="E91" s="108"/>
      <c r="F91" s="108"/>
      <c r="G91" s="108"/>
      <c r="H91" s="42"/>
      <c r="I91" s="42"/>
      <c r="J91" s="42"/>
      <c r="K91" s="42"/>
      <c r="L91" s="47"/>
      <c r="N91" s="23"/>
    </row>
    <row r="92" spans="1:14" hidden="1" x14ac:dyDescent="0.35">
      <c r="A92" s="48"/>
      <c r="B92" s="49"/>
      <c r="C92" s="49"/>
      <c r="D92" s="49"/>
      <c r="E92" s="49"/>
      <c r="F92" s="49"/>
      <c r="G92" s="49"/>
      <c r="H92" s="49"/>
      <c r="I92" s="49"/>
      <c r="J92" s="49"/>
      <c r="K92" s="49"/>
      <c r="L92" s="50"/>
      <c r="N92" s="23"/>
    </row>
    <row r="93" spans="1:14" ht="51" customHeight="1" x14ac:dyDescent="0.35"/>
    <row r="94" spans="1:14" x14ac:dyDescent="0.35">
      <c r="D94" s="23"/>
      <c r="N94" s="23"/>
    </row>
    <row r="95" spans="1:14" x14ac:dyDescent="0.35">
      <c r="G95" s="23"/>
      <c r="H95" s="23"/>
      <c r="I95" s="23"/>
      <c r="J95" s="23"/>
      <c r="K95" s="23"/>
    </row>
  </sheetData>
  <mergeCells count="17">
    <mergeCell ref="L26:L31"/>
    <mergeCell ref="A8:F8"/>
    <mergeCell ref="A9:F9"/>
    <mergeCell ref="A12:F12"/>
    <mergeCell ref="A91:G91"/>
    <mergeCell ref="L42:L43"/>
    <mergeCell ref="L34:L35"/>
    <mergeCell ref="H1:I1"/>
    <mergeCell ref="A2:G2"/>
    <mergeCell ref="A3:F3"/>
    <mergeCell ref="A4:F4"/>
    <mergeCell ref="A5:F5"/>
    <mergeCell ref="A7:F7"/>
    <mergeCell ref="A13:F13"/>
    <mergeCell ref="A6:F6"/>
    <mergeCell ref="A10:F10"/>
    <mergeCell ref="A11:F11"/>
  </mergeCells>
  <pageMargins left="0.70866141732283472" right="0.70866141732283472" top="0.74803149606299213" bottom="0.78740157480314965" header="0.31496062992125984" footer="0.31496062992125984"/>
  <pageSetup paperSize="9" scale="67" fitToHeight="2" orientation="portrait" r:id="rId1"/>
  <rowBreaks count="1" manualBreakCount="1">
    <brk id="34" max="11" man="1"/>
  </rowBreaks>
  <colBreaks count="1" manualBreakCount="1">
    <brk id="6" min="1" max="6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 (2)</vt:lpstr>
      <vt:lpstr>'Лист (2)'!Область_друку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HOME</cp:lastModifiedBy>
  <cp:lastPrinted>2020-03-25T12:43:37Z</cp:lastPrinted>
  <dcterms:created xsi:type="dcterms:W3CDTF">2016-08-18T11:09:24Z</dcterms:created>
  <dcterms:modified xsi:type="dcterms:W3CDTF">2020-03-25T12:43:41Z</dcterms:modified>
</cp:coreProperties>
</file>