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D:\disk  d\Budzet 2021\Budzet 2021\Budzet zmini 12-20  p z\"/>
    </mc:Choice>
  </mc:AlternateContent>
  <xr:revisionPtr revIDLastSave="0" documentId="13_ncr:1_{803F41AD-6B99-4E34-A40C-2A0F052427DB}" xr6:coauthVersionLast="47" xr6:coauthVersionMax="47" xr10:uidLastSave="{00000000-0000-0000-0000-000000000000}"/>
  <bookViews>
    <workbookView xWindow="-120" yWindow="-120" windowWidth="24240" windowHeight="13140" xr2:uid="{00000000-000D-0000-FFFF-FFFF00000000}"/>
  </bookViews>
  <sheets>
    <sheet name="Лист (2)" sheetId="5" r:id="rId1"/>
  </sheets>
  <definedNames>
    <definedName name="_xlnm.Print_Titles" localSheetId="0">'Лист (2)'!$14:$14</definedName>
    <definedName name="_xlnm.Print_Area" localSheetId="0">'Лист (2)'!$A$1:$N$27</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26" i="5" l="1"/>
  <c r="H25" i="5"/>
  <c r="C24" i="5" l="1"/>
  <c r="D24" i="5"/>
  <c r="E24" i="5"/>
  <c r="F24" i="5"/>
  <c r="G24" i="5"/>
  <c r="B24" i="5"/>
  <c r="I24" i="5"/>
  <c r="H17" i="5"/>
  <c r="H18" i="5"/>
  <c r="H19" i="5"/>
  <c r="H16" i="5"/>
  <c r="B15" i="5"/>
  <c r="C15" i="5"/>
  <c r="D15" i="5"/>
  <c r="E15" i="5"/>
  <c r="F15" i="5"/>
  <c r="G15" i="5"/>
  <c r="I15" i="5"/>
  <c r="I27" i="5" s="1"/>
  <c r="J15" i="5"/>
  <c r="J27" i="5" s="1"/>
  <c r="K15" i="5"/>
  <c r="K27" i="5" s="1"/>
  <c r="L15" i="5"/>
  <c r="L27" i="5" s="1"/>
  <c r="M15" i="5"/>
  <c r="M27" i="5" s="1"/>
  <c r="H22" i="5"/>
  <c r="H23" i="5"/>
  <c r="C20" i="5"/>
  <c r="C27" i="5" s="1"/>
  <c r="D20" i="5"/>
  <c r="E20" i="5"/>
  <c r="E27" i="5" s="1"/>
  <c r="F20" i="5"/>
  <c r="G20" i="5"/>
  <c r="G27" i="5" s="1"/>
  <c r="B21" i="5"/>
  <c r="H21" i="5" s="1"/>
  <c r="F27" i="5" l="1"/>
  <c r="D27" i="5"/>
  <c r="H24" i="5" s="1"/>
  <c r="H20" i="5"/>
  <c r="B20" i="5"/>
  <c r="B27" i="5" s="1"/>
  <c r="P21" i="5" l="1"/>
  <c r="H15" i="5" l="1"/>
  <c r="H27" i="5" s="1"/>
  <c r="P20" i="5" l="1"/>
  <c r="P14" i="5" l="1"/>
  <c r="H6" i="5" l="1"/>
  <c r="H4" i="5"/>
  <c r="H3" i="5"/>
  <c r="N3" i="5" s="1"/>
  <c r="I13" i="5" l="1"/>
  <c r="N11" i="5" l="1"/>
  <c r="O11" i="5" s="1"/>
  <c r="N10" i="5"/>
  <c r="O10" i="5" s="1"/>
  <c r="N6" i="5"/>
  <c r="O6" i="5" s="1"/>
  <c r="N4" i="5" l="1"/>
  <c r="O4" i="5" s="1"/>
  <c r="N5" i="5"/>
  <c r="O5" i="5" s="1"/>
  <c r="N7" i="5"/>
  <c r="O7" i="5" s="1"/>
  <c r="N8" i="5"/>
  <c r="O8" i="5" s="1"/>
  <c r="N9" i="5"/>
  <c r="O9" i="5" s="1"/>
  <c r="N12" i="5"/>
  <c r="O12" i="5" s="1"/>
  <c r="N13" i="5" l="1"/>
  <c r="O3" i="5" l="1"/>
</calcChain>
</file>

<file path=xl/sharedStrings.xml><?xml version="1.0" encoding="utf-8"?>
<sst xmlns="http://schemas.openxmlformats.org/spreadsheetml/2006/main" count="51" uniqueCount="48">
  <si>
    <t>Всього</t>
  </si>
  <si>
    <t>Разом</t>
  </si>
  <si>
    <t>Пропозиції щодо  перерозподілу по заг. Фонду та спеціальному фонду бюджету розвитку</t>
  </si>
  <si>
    <t>Виконавчий комітет</t>
  </si>
  <si>
    <t>розподілено</t>
  </si>
  <si>
    <t>Залишок до розподілу</t>
  </si>
  <si>
    <t xml:space="preserve">Залишок коштів, що склався по загальному фонду бюджету станом на 01.01.2021 року </t>
  </si>
  <si>
    <t>Залишок коштів, що склався по загальному фонду бюджету- освітня субвенція станом на 01.01.2021 року</t>
  </si>
  <si>
    <t>Залишок коштів, що склався по загальному фонду бюджету- медична субвенція станом на 01.01.2021 року</t>
  </si>
  <si>
    <t>Залишок коштів, що склався по загальному фонду бюджету- 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станом на 01.01.2021 року</t>
  </si>
  <si>
    <t xml:space="preserve">Залишок коштів, що склався по спеціальному фонду бюджету розвитку станом на 01.01.2021 року </t>
  </si>
  <si>
    <t xml:space="preserve">Залишок коштів, що склався по спеціальному фонду навколишнє середовище  станом на 01.01.2021 року </t>
  </si>
  <si>
    <t>Залишок коштів, що склався по спеціальному фонду с/г втрати станом на 01.01.2021 р.</t>
  </si>
  <si>
    <t xml:space="preserve">Залишок коштів, що склався по спеціальному фонду збір з власників транспортних засобів станом на 01.01.2021 р. </t>
  </si>
  <si>
    <t>Залишок коштів, що склався по спеціальному фонду,  повернення довгострокових кредитів, наданих індивідуальним забудовникам житла на селі станом на 01.01.2021 р.</t>
  </si>
  <si>
    <t xml:space="preserve">Залишок коштів, що склався по спеціальному фонду цільовий фонд станом на 01.01.2021 року </t>
  </si>
  <si>
    <t>Управління будівництва та інфраструктури</t>
  </si>
  <si>
    <t>Кошти місцевого запозичення</t>
  </si>
  <si>
    <t>до розподілено на сесії 25.03.2021 р</t>
  </si>
  <si>
    <t>до розподілено на сесії 29.04.2021 р</t>
  </si>
  <si>
    <t>Пропозиції щодо  розпподілу видатків</t>
  </si>
  <si>
    <t>до розподілено на сесії 29.07.2021 р</t>
  </si>
  <si>
    <t>до розподілено на сесії 24.06.2021 р</t>
  </si>
  <si>
    <t>розподіл міжбюджетних трансфертів</t>
  </si>
  <si>
    <t>до розподілено на сесії 09.09.2021 р</t>
  </si>
  <si>
    <t xml:space="preserve"> Код Програмної класифікації видатків та кредитування місцевого бюджету/Найменування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</si>
  <si>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Пояснення змін</t>
  </si>
  <si>
    <t>. КПКВК 0212144 "Централізовані заходи з лікування хворих на цукровий та нецукровий діабет"</t>
  </si>
  <si>
    <t>Управління освіти, культури, молоді та спорту</t>
  </si>
  <si>
    <t>Зменшення видатків</t>
  </si>
  <si>
    <t>КЕКВ 2730 "Інші виплати населенню" Програма безоплатного та пільгового відпуску лікарських засобів у разі амбулаторного лікування окремих груп населення та за певними категоріями захворювань та при наданні спеціалізованої та високоспеціалізованої стаціонарної медичної допомоги мешканцям Мукачівської міської територіальної громади"  субвенція  на здійснення підтримки окремих закладів та заходів у системі охорони здоров’я за рахунок відповідної субвенції з державного бюджету 
(на лікування хворих на цукровий діабет інсуліном та нецукровий діабет десмопресином) Розпорядження голови Закарпатської  ОДА від 26.12.2021 №1027</t>
  </si>
  <si>
    <t>КПКВК 0212010 "Багатопрофільна  стаціонарна  медична допомога населенню"</t>
  </si>
  <si>
    <t>КЕКВ 3210 "Капітальні трансферти підприємствам (установам, організаціям)"  забезпечення діагностичним обладнанням закладів охорони здоров’я, які залучені до здійснення заходів, пов’язаних із запобіганням поширенню на території України гострої респіраторної хвороби COVID-19, спричиненою коронавірусом SARS-CoV-2, та боротьбою з її наслідками. Розпорядження голови Закарпатської  ОДА від 26.12.2021 №1027</t>
  </si>
  <si>
    <t>Розподіл коштіву за рахунок субвенцій</t>
  </si>
  <si>
    <t>0611182 "Виконання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</si>
  <si>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КЕКВ 2111" Заробітна плата" -   46 066   грн.       КЕКВ 2120  "Нарахування на заробітну плату" - 10 134 грн.   (Проведення супервізізії ) Розпорядження голови Закарпатської  ОДА від 26.12.2021 №1030</t>
  </si>
  <si>
    <t>КЕКВ 2250" Видатки на відрядження" -   41 100   грн.       (підвищення кваліфікації вчителів, асистентів вчителів у закладах післядипломної педагогічної освіти комунальної форми власності) Розпорядження голови Закарпатської  ОДА від 26.12.2021 №1030</t>
  </si>
  <si>
    <t>КЕКВ 2250" Видатки на відрядження" -   532 700   грн.       (підвищення кваліфікації вчителів, які забезпечують здобуття учнями 5-11 (12) класів загальної середньої освіти) Розпорядження голови Закарпатської  ОДА від 26.12.2021 №1030</t>
  </si>
  <si>
    <t>Додаток до протоколу комісії з питань бюджету та регламенту від 28.12.2021 р № ___________</t>
  </si>
  <si>
    <t xml:space="preserve"> Зміни що пропонуються внести до бюджету на 2021 рік за пропозиціями головних розпорядників коштів бюджету  на позачергове засідання сесії від   28.12.2021 р</t>
  </si>
  <si>
    <t>КЕКВ 3210 "Капітальні трансферти підприємствам (установам, організаціям)"  забезпечення централізованою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(Капітальний ремонт  лікувального газопостачання  терапевтичного та  пологового  корпусів  КНП «Мукачівська районна лікарня» в м.Мукачево  по вул.Пирогова,8-13 )  Розпорядження голови Закарпатської  ОДА від 26.12.2021 №1027</t>
  </si>
  <si>
    <t>Реконструкція футбольного поля, дитячих та спортивних майданчиків, благоустрій території в с. Павшино, урочище Нижній капусняк</t>
  </si>
  <si>
    <t>Реконструкція вхідної групи скульптурної композиції "Рік біди і випробування" та тротуару по дамбі на ділянці від вул. Беляєва Павла космонавта до парку імені Андрія Кузьменка у м.Мукачево</t>
  </si>
  <si>
    <t>КЕКВ 3142 "Реконструкція та реставрація інших об’єктів" відповідно до проведеного аналізу та виходяти з фактичного використання коштів</t>
  </si>
  <si>
    <t>КЕКВ 3142 "Реконструкція та реставрація інших об’єктів" 
для оплати проектних робіт</t>
  </si>
  <si>
    <t>лист від 22.12.2021р. №12811/01-39/46-21</t>
  </si>
  <si>
    <t xml:space="preserve"> лист виконавчого комітету від 21.12.2021 р. №146, від 22.12.2021 №148</t>
  </si>
  <si>
    <t>листи від 28.12.2021р. № 780/01-08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</si>
</sst>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0" x14ac:knownFonts="1">
    <font>
      <sz val="10"/>
      <color theme="1"/>
      <name val="Calibri"/>
      <family val="2"/>
      <charset val="204"/>
      <scheme val="minor"/>
    </font>
    <font>
      <sz val="10"/>
      <name val="Arial Cyr"/>
      <charset val="204"/>
    </font>
    <font>
      <b/>
      <sz val="15"/>
      <color indexed="56"/>
      <name val="Calibri"/>
      <family val="2"/>
      <charset val="204"/>
    </font>
    <font>
      <b/>
      <sz val="11"/>
      <color indexed="56"/>
      <name val="Calibri"/>
      <family val="2"/>
      <charset val="204"/>
    </font>
    <font>
      <b/>
      <sz val="18"/>
      <color indexed="56"/>
      <name val="Cambria"/>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3"/>
      <color indexed="56"/>
      <name val="Calibri"/>
      <family val="2"/>
      <charset val="204"/>
    </font>
    <font>
      <b/>
      <sz val="11"/>
      <color indexed="8"/>
      <name val="Calibri"/>
      <family val="2"/>
      <charset val="204"/>
    </font>
    <font>
      <b/>
      <sz val="11"/>
      <color indexed="9"/>
      <name val="Calibri"/>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family val="2"/>
      <charset val="204"/>
    </font>
    <font>
      <sz val="10"/>
      <name val="Arial"/>
      <family val="2"/>
      <charset val="204"/>
    </font>
    <font>
      <b/>
      <sz val="14"/>
      <name val="Times New Roman"/>
      <family val="1"/>
      <charset val="204"/>
    </font>
    <font>
      <sz val="10"/>
      <color indexed="8"/>
      <name val="Calibri"/>
      <family val="2"/>
      <charset val="204"/>
    </font>
    <font>
      <sz val="10"/>
      <color indexed="9"/>
      <name val="Calibri"/>
      <family val="2"/>
      <charset val="204"/>
    </font>
    <font>
      <sz val="10"/>
      <color indexed="62"/>
      <name val="Calibri"/>
      <family val="2"/>
      <charset val="204"/>
    </font>
    <font>
      <sz val="10"/>
      <color indexed="17"/>
      <name val="Calibri"/>
      <family val="2"/>
      <charset val="204"/>
    </font>
    <font>
      <sz val="10"/>
      <color indexed="52"/>
      <name val="Calibri"/>
      <family val="2"/>
      <charset val="204"/>
    </font>
    <font>
      <b/>
      <sz val="10"/>
      <color indexed="9"/>
      <name val="Calibri"/>
      <family val="2"/>
      <charset val="204"/>
    </font>
    <font>
      <sz val="18"/>
      <color indexed="54"/>
      <name val="Calibri Light"/>
      <family val="2"/>
      <charset val="204"/>
    </font>
    <font>
      <sz val="10"/>
      <color indexed="60"/>
      <name val="Calibri"/>
      <family val="2"/>
      <charset val="204"/>
    </font>
    <font>
      <b/>
      <sz val="10"/>
      <color indexed="52"/>
      <name val="Calibri"/>
      <family val="2"/>
      <charset val="204"/>
    </font>
    <font>
      <sz val="10"/>
      <color indexed="20"/>
      <name val="Calibri"/>
      <family val="2"/>
      <charset val="204"/>
    </font>
    <font>
      <b/>
      <sz val="10"/>
      <color indexed="8"/>
      <name val="Calibri"/>
      <family val="2"/>
      <charset val="204"/>
    </font>
    <font>
      <b/>
      <sz val="10"/>
      <color indexed="63"/>
      <name val="Calibri"/>
      <family val="2"/>
      <charset val="204"/>
    </font>
    <font>
      <sz val="10"/>
      <color indexed="10"/>
      <name val="Calibri"/>
      <family val="2"/>
      <charset val="204"/>
    </font>
    <font>
      <i/>
      <sz val="10"/>
      <color indexed="23"/>
      <name val="Calibri"/>
      <family val="2"/>
      <charset val="204"/>
    </font>
    <font>
      <sz val="11"/>
      <color theme="1"/>
      <name val="Calibri"/>
      <family val="2"/>
      <scheme val="minor"/>
    </font>
    <font>
      <sz val="10"/>
      <color indexed="8"/>
      <name val="Arial"/>
      <family val="2"/>
      <charset val="204"/>
    </font>
    <font>
      <sz val="14"/>
      <name val="Times New Roman"/>
      <family val="1"/>
      <charset val="204"/>
    </font>
    <font>
      <sz val="16"/>
      <color rgb="FFFF0000"/>
      <name val="Times New Roman"/>
      <family val="1"/>
      <charset val="204"/>
    </font>
  </fonts>
  <fills count="50">
    <fill>
      <patternFill patternType="none"/>
    </fill>
    <fill>
      <patternFill patternType="gray125"/>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theme="6" tint="0.79998168889431442"/>
        <bgColor indexed="64"/>
      </patternFill>
    </fill>
    <fill>
      <patternFill patternType="solid">
        <fgColor indexed="9"/>
        <bgColor indexed="26"/>
      </patternFill>
    </fill>
    <fill>
      <patternFill patternType="solid">
        <fgColor theme="0" tint="-0.149998474074526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77">
    <xf numFmtId="0" fontId="0" fillId="0" borderId="0"/>
    <xf numFmtId="0" fontId="1" fillId="0" borderId="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7" fillId="8" borderId="2" applyNumberFormat="0" applyAlignment="0" applyProtection="0"/>
    <xf numFmtId="0" fontId="8" fillId="21" borderId="3" applyNumberFormat="0" applyAlignment="0" applyProtection="0"/>
    <xf numFmtId="0" fontId="9" fillId="21" borderId="2" applyNumberFormat="0" applyAlignment="0" applyProtection="0"/>
    <xf numFmtId="0" fontId="2" fillId="0" borderId="4" applyNumberFormat="0" applyFill="0" applyAlignment="0" applyProtection="0"/>
    <xf numFmtId="0" fontId="10" fillId="0" borderId="5" applyNumberFormat="0" applyFill="0" applyAlignment="0" applyProtection="0"/>
    <xf numFmtId="0" fontId="3" fillId="0" borderId="6" applyNumberFormat="0" applyFill="0" applyAlignment="0" applyProtection="0"/>
    <xf numFmtId="0" fontId="3" fillId="0" borderId="0" applyNumberFormat="0" applyFill="0" applyBorder="0" applyAlignment="0" applyProtection="0"/>
    <xf numFmtId="0" fontId="19" fillId="0" borderId="0"/>
    <xf numFmtId="0" fontId="19" fillId="0" borderId="0"/>
    <xf numFmtId="0" fontId="11" fillId="0" borderId="8" applyNumberFormat="0" applyFill="0" applyAlignment="0" applyProtection="0"/>
    <xf numFmtId="0" fontId="12" fillId="22" borderId="9" applyNumberFormat="0" applyAlignment="0" applyProtection="0"/>
    <xf numFmtId="0" fontId="13" fillId="23" borderId="0" applyNumberFormat="0" applyBorder="0" applyAlignment="0" applyProtection="0"/>
    <xf numFmtId="0" fontId="19" fillId="0" borderId="0"/>
    <xf numFmtId="0" fontId="20" fillId="0" borderId="0"/>
    <xf numFmtId="0" fontId="14" fillId="4" borderId="0" applyNumberFormat="0" applyBorder="0" applyAlignment="0" applyProtection="0"/>
    <xf numFmtId="0" fontId="15" fillId="0" borderId="0" applyNumberFormat="0" applyFill="0" applyBorder="0" applyAlignment="0" applyProtection="0"/>
    <xf numFmtId="0" fontId="1" fillId="24" borderId="10" applyNumberFormat="0" applyFont="0" applyAlignment="0" applyProtection="0"/>
    <xf numFmtId="0" fontId="16" fillId="0" borderId="7" applyNumberFormat="0" applyFill="0" applyAlignment="0" applyProtection="0"/>
    <xf numFmtId="0" fontId="17" fillId="0" borderId="0" applyNumberFormat="0" applyFill="0" applyBorder="0" applyAlignment="0" applyProtection="0"/>
    <xf numFmtId="0" fontId="18" fillId="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6" fillId="41"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7" fillId="30" borderId="2" applyNumberFormat="0" applyAlignment="0" applyProtection="0"/>
    <xf numFmtId="0" fontId="7" fillId="30" borderId="2" applyNumberFormat="0" applyAlignment="0" applyProtection="0"/>
    <xf numFmtId="0" fontId="8" fillId="43" borderId="3" applyNumberFormat="0" applyAlignment="0" applyProtection="0"/>
    <xf numFmtId="0" fontId="8" fillId="43" borderId="3" applyNumberFormat="0" applyAlignment="0" applyProtection="0"/>
    <xf numFmtId="0" fontId="9" fillId="43" borderId="2" applyNumberFormat="0" applyAlignment="0" applyProtection="0"/>
    <xf numFmtId="0" fontId="9" fillId="43" borderId="2" applyNumberFormat="0" applyAlignment="0" applyProtection="0"/>
    <xf numFmtId="0" fontId="2" fillId="0" borderId="4" applyNumberFormat="0" applyFill="0" applyAlignment="0" applyProtection="0"/>
    <xf numFmtId="0" fontId="3" fillId="0" borderId="6" applyNumberFormat="0" applyFill="0" applyAlignment="0" applyProtection="0"/>
    <xf numFmtId="0" fontId="3" fillId="0" borderId="0" applyNumberFormat="0" applyFill="0" applyBorder="0" applyAlignment="0" applyProtection="0"/>
    <xf numFmtId="0" fontId="11" fillId="0" borderId="8" applyNumberFormat="0" applyFill="0" applyAlignment="0" applyProtection="0"/>
    <xf numFmtId="0" fontId="12" fillId="44" borderId="9" applyNumberFormat="0" applyAlignment="0" applyProtection="0"/>
    <xf numFmtId="0" fontId="12" fillId="44" borderId="9" applyNumberFormat="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3" fillId="45" borderId="0" applyNumberFormat="0" applyBorder="0" applyAlignment="0" applyProtection="0"/>
    <xf numFmtId="0" fontId="13" fillId="45"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5" fillId="0" borderId="0" applyNumberFormat="0" applyFill="0" applyBorder="0" applyAlignment="0" applyProtection="0"/>
    <xf numFmtId="0" fontId="19" fillId="46" borderId="10" applyNumberFormat="0" applyAlignment="0" applyProtection="0"/>
    <xf numFmtId="0" fontId="19" fillId="46" borderId="10" applyNumberFormat="0" applyAlignment="0" applyProtection="0"/>
    <xf numFmtId="0" fontId="16" fillId="0" borderId="7" applyNumberFormat="0" applyFill="0" applyAlignment="0" applyProtection="0"/>
    <xf numFmtId="0" fontId="17" fillId="0" borderId="0" applyNumberFormat="0" applyFill="0" applyBorder="0" applyAlignment="0" applyProtection="0"/>
    <xf numFmtId="0" fontId="18" fillId="27" borderId="0" applyNumberFormat="0" applyBorder="0" applyAlignment="0" applyProtection="0"/>
    <xf numFmtId="0" fontId="18" fillId="27" borderId="0" applyNumberFormat="0" applyBorder="0" applyAlignment="0" applyProtection="0"/>
    <xf numFmtId="0" fontId="1" fillId="0" borderId="0"/>
    <xf numFmtId="0" fontId="22" fillId="25" borderId="0" applyNumberFormat="0" applyBorder="0" applyAlignment="0" applyProtection="0"/>
    <xf numFmtId="0" fontId="22" fillId="30" borderId="0" applyNumberFormat="0" applyBorder="0" applyAlignment="0" applyProtection="0"/>
    <xf numFmtId="0" fontId="22" fillId="48" borderId="0" applyNumberFormat="0" applyBorder="0" applyAlignment="0" applyProtection="0"/>
    <xf numFmtId="0" fontId="22" fillId="46" borderId="0" applyNumberFormat="0" applyBorder="0" applyAlignment="0" applyProtection="0"/>
    <xf numFmtId="0" fontId="22" fillId="29" borderId="0" applyNumberFormat="0" applyBorder="0" applyAlignment="0" applyProtection="0"/>
    <xf numFmtId="0" fontId="22" fillId="27" borderId="0" applyNumberFormat="0" applyBorder="0" applyAlignment="0" applyProtection="0"/>
    <xf numFmtId="0" fontId="22" fillId="31" borderId="0" applyNumberFormat="0" applyBorder="0" applyAlignment="0" applyProtection="0"/>
    <xf numFmtId="0" fontId="22" fillId="30" borderId="0" applyNumberFormat="0" applyBorder="0" applyAlignment="0" applyProtection="0"/>
    <xf numFmtId="0" fontId="22" fillId="43" borderId="0" applyNumberFormat="0" applyBorder="0" applyAlignment="0" applyProtection="0"/>
    <xf numFmtId="0" fontId="22" fillId="45" borderId="0" applyNumberFormat="0" applyBorder="0" applyAlignment="0" applyProtection="0"/>
    <xf numFmtId="0" fontId="22" fillId="31" borderId="0" applyNumberFormat="0" applyBorder="0" applyAlignment="0" applyProtection="0"/>
    <xf numFmtId="0" fontId="22" fillId="45" borderId="0" applyNumberFormat="0" applyBorder="0" applyAlignment="0" applyProtection="0"/>
    <xf numFmtId="0" fontId="22" fillId="37" borderId="0" applyNumberFormat="0" applyBorder="0" applyAlignment="0" applyProtection="0"/>
    <xf numFmtId="0" fontId="22" fillId="30" borderId="0" applyNumberFormat="0" applyBorder="0" applyAlignment="0" applyProtection="0"/>
    <xf numFmtId="0" fontId="22" fillId="43" borderId="0" applyNumberFormat="0" applyBorder="0" applyAlignment="0" applyProtection="0"/>
    <xf numFmtId="0" fontId="22" fillId="45" borderId="0" applyNumberFormat="0" applyBorder="0" applyAlignment="0" applyProtection="0"/>
    <xf numFmtId="0" fontId="22" fillId="31" borderId="0" applyNumberFormat="0" applyBorder="0" applyAlignment="0" applyProtection="0"/>
    <xf numFmtId="0" fontId="22" fillId="41" borderId="0" applyNumberFormat="0" applyBorder="0" applyAlignment="0" applyProtection="0"/>
    <xf numFmtId="0" fontId="23" fillId="39" borderId="0" applyNumberFormat="0" applyBorder="0" applyAlignment="0" applyProtection="0"/>
    <xf numFmtId="0" fontId="23" fillId="42" borderId="0" applyNumberFormat="0" applyBorder="0" applyAlignment="0" applyProtection="0"/>
    <xf numFmtId="0" fontId="23" fillId="44" borderId="0" applyNumberFormat="0" applyBorder="0" applyAlignment="0" applyProtection="0"/>
    <xf numFmtId="0" fontId="23" fillId="34" borderId="0" applyNumberFormat="0" applyBorder="0" applyAlignment="0" applyProtection="0"/>
    <xf numFmtId="0" fontId="23" fillId="37" borderId="0" applyNumberFormat="0" applyBorder="0" applyAlignment="0" applyProtection="0"/>
    <xf numFmtId="0" fontId="23" fillId="41" borderId="0" applyNumberFormat="0" applyBorder="0" applyAlignment="0" applyProtection="0"/>
    <xf numFmtId="0" fontId="24" fillId="30" borderId="2" applyNumberFormat="0" applyAlignment="0" applyProtection="0"/>
    <xf numFmtId="0" fontId="25" fillId="27" borderId="0" applyNumberFormat="0" applyBorder="0" applyAlignment="0" applyProtection="0"/>
    <xf numFmtId="0" fontId="26" fillId="0" borderId="7" applyNumberFormat="0" applyFill="0" applyAlignment="0" applyProtection="0"/>
    <xf numFmtId="0" fontId="27" fillId="44" borderId="9" applyNumberFormat="0" applyAlignment="0" applyProtection="0"/>
    <xf numFmtId="0" fontId="28" fillId="0" borderId="0" applyNumberFormat="0" applyFill="0" applyBorder="0" applyAlignment="0" applyProtection="0"/>
    <xf numFmtId="0" fontId="29" fillId="45" borderId="0" applyNumberFormat="0" applyBorder="0" applyAlignment="0" applyProtection="0"/>
    <xf numFmtId="0" fontId="30" fillId="43" borderId="2" applyNumberFormat="0" applyAlignment="0" applyProtection="0"/>
    <xf numFmtId="0" fontId="36" fillId="0" borderId="0"/>
    <xf numFmtId="0" fontId="32" fillId="0" borderId="8" applyNumberFormat="0" applyFill="0" applyAlignment="0" applyProtection="0"/>
    <xf numFmtId="0" fontId="31" fillId="26" borderId="0" applyNumberFormat="0" applyBorder="0" applyAlignment="0" applyProtection="0"/>
    <xf numFmtId="0" fontId="19" fillId="46" borderId="10" applyNumberFormat="0" applyAlignment="0" applyProtection="0"/>
    <xf numFmtId="0" fontId="33" fillId="43" borderId="3"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1" fillId="0" borderId="0"/>
  </cellStyleXfs>
  <cellXfs count="63">
    <xf numFmtId="0" fontId="0" fillId="0" borderId="0" xfId="0"/>
    <xf numFmtId="0" fontId="21" fillId="2" borderId="12" xfId="0" applyFont="1" applyFill="1" applyBorder="1" applyAlignment="1">
      <alignment vertical="center"/>
    </xf>
    <xf numFmtId="0" fontId="21" fillId="2" borderId="13" xfId="0" applyFont="1" applyFill="1" applyBorder="1" applyAlignment="1">
      <alignment vertical="center"/>
    </xf>
    <xf numFmtId="0" fontId="21" fillId="2" borderId="14" xfId="0" applyFont="1" applyFill="1" applyBorder="1" applyAlignment="1">
      <alignment vertical="center"/>
    </xf>
    <xf numFmtId="4" fontId="21" fillId="2" borderId="13" xfId="0" applyNumberFormat="1" applyFont="1" applyFill="1" applyBorder="1" applyAlignment="1">
      <alignment vertical="center"/>
    </xf>
    <xf numFmtId="4" fontId="38" fillId="2" borderId="1" xfId="0" applyNumberFormat="1" applyFont="1" applyFill="1" applyBorder="1" applyAlignment="1">
      <alignment vertical="center"/>
    </xf>
    <xf numFmtId="0" fontId="38" fillId="2" borderId="1" xfId="0" applyFont="1" applyFill="1" applyBorder="1" applyAlignment="1">
      <alignment vertical="center" wrapText="1"/>
    </xf>
    <xf numFmtId="0" fontId="38" fillId="2" borderId="1" xfId="0" applyFont="1" applyFill="1" applyBorder="1" applyAlignment="1">
      <alignment horizontal="center" vertical="center" wrapText="1"/>
    </xf>
    <xf numFmtId="0" fontId="38" fillId="0" borderId="0" xfId="0" applyFont="1"/>
    <xf numFmtId="0" fontId="21" fillId="47" borderId="1" xfId="0" applyFont="1" applyFill="1" applyBorder="1" applyAlignment="1">
      <alignment horizontal="left" vertical="center" wrapText="1"/>
    </xf>
    <xf numFmtId="0" fontId="38" fillId="49" borderId="0" xfId="0" applyFont="1" applyFill="1"/>
    <xf numFmtId="0" fontId="38" fillId="0" borderId="0" xfId="0" applyFont="1" applyAlignment="1">
      <alignment horizontal="center"/>
    </xf>
    <xf numFmtId="0" fontId="38" fillId="0" borderId="0" xfId="0" applyFont="1" applyAlignment="1">
      <alignment wrapText="1"/>
    </xf>
    <xf numFmtId="14" fontId="21" fillId="0" borderId="1" xfId="0" applyNumberFormat="1" applyFont="1" applyBorder="1" applyAlignment="1">
      <alignment horizontal="center" wrapText="1"/>
    </xf>
    <xf numFmtId="0" fontId="38" fillId="0" borderId="1" xfId="0" applyFont="1" applyBorder="1" applyAlignment="1">
      <alignment vertical="center" wrapText="1"/>
    </xf>
    <xf numFmtId="4" fontId="21" fillId="2" borderId="1" xfId="0" applyNumberFormat="1" applyFont="1" applyFill="1" applyBorder="1" applyAlignment="1">
      <alignment horizontal="center" vertical="center"/>
    </xf>
    <xf numFmtId="4" fontId="21" fillId="0" borderId="1" xfId="0" applyNumberFormat="1" applyFont="1" applyBorder="1" applyAlignment="1">
      <alignment horizontal="center" vertical="center"/>
    </xf>
    <xf numFmtId="4" fontId="38" fillId="0" borderId="1" xfId="0" applyNumberFormat="1" applyFont="1" applyBorder="1"/>
    <xf numFmtId="4" fontId="38" fillId="0" borderId="0" xfId="0" applyNumberFormat="1" applyFont="1"/>
    <xf numFmtId="4" fontId="21" fillId="0" borderId="1" xfId="0" applyNumberFormat="1" applyFont="1" applyBorder="1" applyAlignment="1">
      <alignment horizontal="center"/>
    </xf>
    <xf numFmtId="0" fontId="38" fillId="0" borderId="0" xfId="0" applyFont="1" applyAlignment="1">
      <alignment horizontal="left"/>
    </xf>
    <xf numFmtId="4" fontId="38" fillId="0" borderId="0" xfId="0" applyNumberFormat="1" applyFont="1" applyAlignment="1">
      <alignment horizontal="left"/>
    </xf>
    <xf numFmtId="0" fontId="38" fillId="0" borderId="1" xfId="0" applyFont="1" applyBorder="1" applyAlignment="1">
      <alignment horizontal="center" vertical="center" wrapText="1"/>
    </xf>
    <xf numFmtId="4" fontId="38" fillId="0" borderId="1" xfId="0" applyNumberFormat="1" applyFont="1" applyBorder="1" applyAlignment="1">
      <alignment horizontal="center" vertical="center"/>
    </xf>
    <xf numFmtId="0" fontId="38" fillId="0" borderId="0" xfId="0" applyFont="1" applyAlignment="1">
      <alignment horizontal="center" vertical="center"/>
    </xf>
    <xf numFmtId="4" fontId="21" fillId="47" borderId="1" xfId="0" applyNumberFormat="1" applyFont="1" applyFill="1" applyBorder="1" applyAlignment="1">
      <alignment vertical="center"/>
    </xf>
    <xf numFmtId="4" fontId="38" fillId="47" borderId="1" xfId="0" applyNumberFormat="1" applyFont="1" applyFill="1" applyBorder="1" applyAlignment="1">
      <alignment vertical="center" wrapText="1"/>
    </xf>
    <xf numFmtId="4" fontId="38" fillId="2" borderId="0" xfId="0" applyNumberFormat="1" applyFont="1" applyFill="1"/>
    <xf numFmtId="0" fontId="38" fillId="2" borderId="0" xfId="0" applyFont="1" applyFill="1"/>
    <xf numFmtId="4" fontId="38" fillId="2" borderId="1" xfId="0" applyNumberFormat="1" applyFont="1" applyFill="1" applyBorder="1" applyAlignment="1">
      <alignment vertical="center" wrapText="1"/>
    </xf>
    <xf numFmtId="4" fontId="38" fillId="2" borderId="11" xfId="0" applyNumberFormat="1" applyFont="1" applyFill="1" applyBorder="1" applyAlignment="1">
      <alignment vertical="center"/>
    </xf>
    <xf numFmtId="0" fontId="38" fillId="2" borderId="18" xfId="0" applyFont="1" applyFill="1" applyBorder="1" applyAlignment="1">
      <alignment vertical="center" wrapText="1"/>
    </xf>
    <xf numFmtId="4" fontId="38" fillId="47" borderId="1" xfId="0" applyNumberFormat="1" applyFont="1" applyFill="1" applyBorder="1" applyAlignment="1">
      <alignment horizontal="left" vertical="center" wrapText="1"/>
    </xf>
    <xf numFmtId="4" fontId="38" fillId="2" borderId="11" xfId="0" applyNumberFormat="1" applyFont="1" applyFill="1" applyBorder="1" applyAlignment="1">
      <alignment horizontal="right" vertical="center"/>
    </xf>
    <xf numFmtId="0" fontId="21" fillId="0" borderId="0" xfId="0" applyFont="1"/>
    <xf numFmtId="0" fontId="21" fillId="2" borderId="11" xfId="0" applyFont="1" applyFill="1" applyBorder="1" applyAlignment="1">
      <alignment wrapText="1"/>
    </xf>
    <xf numFmtId="4" fontId="21" fillId="2" borderId="11" xfId="0" applyNumberFormat="1" applyFont="1" applyFill="1" applyBorder="1" applyAlignment="1">
      <alignment horizontal="right" vertical="center"/>
    </xf>
    <xf numFmtId="4" fontId="21" fillId="2" borderId="11" xfId="0" applyNumberFormat="1" applyFont="1" applyFill="1" applyBorder="1" applyAlignment="1">
      <alignment horizontal="left" vertical="center"/>
    </xf>
    <xf numFmtId="4" fontId="21" fillId="0" borderId="0" xfId="0" applyNumberFormat="1" applyFont="1"/>
    <xf numFmtId="0" fontId="21" fillId="47" borderId="1" xfId="0" applyFont="1" applyFill="1" applyBorder="1" applyAlignment="1">
      <alignment vertical="center" wrapText="1"/>
    </xf>
    <xf numFmtId="4" fontId="38" fillId="47" borderId="1" xfId="0" applyNumberFormat="1" applyFont="1" applyFill="1" applyBorder="1" applyAlignment="1">
      <alignment vertical="center"/>
    </xf>
    <xf numFmtId="0" fontId="38" fillId="47" borderId="1" xfId="0" applyFont="1" applyFill="1" applyBorder="1" applyAlignment="1">
      <alignment vertical="center" wrapText="1"/>
    </xf>
    <xf numFmtId="4" fontId="21" fillId="47" borderId="1" xfId="0" applyNumberFormat="1" applyFont="1" applyFill="1" applyBorder="1" applyAlignment="1">
      <alignment horizontal="right" vertical="center"/>
    </xf>
    <xf numFmtId="0" fontId="21" fillId="47" borderId="1" xfId="1" applyFont="1" applyFill="1" applyBorder="1" applyAlignment="1">
      <alignment horizontal="left" vertical="center" wrapText="1"/>
    </xf>
    <xf numFmtId="4" fontId="39" fillId="2" borderId="0" xfId="0" applyNumberFormat="1" applyFont="1" applyFill="1"/>
    <xf numFmtId="4" fontId="38" fillId="0" borderId="0" xfId="0" applyNumberFormat="1" applyFont="1" applyAlignment="1">
      <alignment horizontal="center" vertical="center"/>
    </xf>
    <xf numFmtId="0" fontId="38" fillId="2" borderId="11" xfId="1" applyFont="1" applyFill="1" applyBorder="1" applyAlignment="1">
      <alignment horizontal="left" vertical="center" wrapText="1"/>
    </xf>
    <xf numFmtId="0" fontId="38" fillId="2" borderId="11" xfId="0" applyFont="1" applyFill="1" applyBorder="1" applyAlignment="1">
      <alignment horizontal="left" vertical="center" wrapText="1"/>
    </xf>
    <xf numFmtId="0" fontId="38" fillId="2" borderId="18" xfId="0" applyFont="1" applyFill="1" applyBorder="1" applyAlignment="1">
      <alignment vertical="center" wrapText="1"/>
    </xf>
    <xf numFmtId="0" fontId="38" fillId="2" borderId="11" xfId="137" applyFont="1" applyFill="1" applyBorder="1" applyAlignment="1">
      <alignment horizontal="left" vertical="center" wrapText="1"/>
    </xf>
    <xf numFmtId="0" fontId="38" fillId="2" borderId="11" xfId="1" applyFont="1" applyFill="1" applyBorder="1" applyAlignment="1">
      <alignment horizontal="right" vertical="center" wrapText="1"/>
    </xf>
    <xf numFmtId="4" fontId="38" fillId="2" borderId="11" xfId="0" applyNumberFormat="1" applyFont="1" applyFill="1" applyBorder="1" applyAlignment="1">
      <alignment horizontal="left" vertical="center" wrapText="1"/>
    </xf>
    <xf numFmtId="0" fontId="21" fillId="0" borderId="1" xfId="0" applyFont="1" applyBorder="1" applyAlignment="1">
      <alignment horizontal="left" vertical="center" wrapTex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1" fillId="0" borderId="1" xfId="0" applyFont="1" applyBorder="1" applyAlignment="1">
      <alignment horizontal="center" wrapText="1"/>
    </xf>
    <xf numFmtId="0" fontId="21" fillId="0" borderId="1" xfId="0" applyFont="1" applyBorder="1" applyAlignment="1">
      <alignment horizontal="left" wrapText="1"/>
    </xf>
    <xf numFmtId="164" fontId="38" fillId="2" borderId="11" xfId="0" applyNumberFormat="1" applyFont="1" applyFill="1" applyBorder="1" applyAlignment="1">
      <alignment horizontal="left" vertical="center" wrapText="1"/>
    </xf>
    <xf numFmtId="164" fontId="38" fillId="2" borderId="19" xfId="0" applyNumberFormat="1" applyFont="1" applyFill="1" applyBorder="1" applyAlignment="1">
      <alignment horizontal="left" vertical="center" wrapText="1"/>
    </xf>
    <xf numFmtId="0" fontId="0" fillId="0" borderId="18" xfId="0" applyBorder="1" applyAlignment="1">
      <alignment horizontal="left" vertical="center" wrapText="1"/>
    </xf>
    <xf numFmtId="0" fontId="38" fillId="0" borderId="0" xfId="0" applyFont="1" applyAlignment="1">
      <alignment horizontal="center"/>
    </xf>
    <xf numFmtId="0" fontId="21" fillId="0" borderId="1" xfId="0" applyFont="1" applyBorder="1" applyAlignment="1">
      <alignment horizontal="center" vertical="center" wrapText="1"/>
    </xf>
  </cellXfs>
  <cellStyles count="177">
    <cellStyle name="20% - Акцент1" xfId="46" xr:uid="{00000000-0005-0000-0000-000000000000}"/>
    <cellStyle name="20% — акцент1" xfId="47" xr:uid="{00000000-0005-0000-0000-000001000000}"/>
    <cellStyle name="20% - Акцент1 2" xfId="2" xr:uid="{00000000-0005-0000-0000-000002000000}"/>
    <cellStyle name="20% - Акцент1 2 2" xfId="48" xr:uid="{00000000-0005-0000-0000-000003000000}"/>
    <cellStyle name="20% - Акцент2" xfId="49" xr:uid="{00000000-0005-0000-0000-000004000000}"/>
    <cellStyle name="20% — акцент2" xfId="50" xr:uid="{00000000-0005-0000-0000-000005000000}"/>
    <cellStyle name="20% - Акцент2 2" xfId="3" xr:uid="{00000000-0005-0000-0000-000006000000}"/>
    <cellStyle name="20% - Акцент2 2 2" xfId="51" xr:uid="{00000000-0005-0000-0000-000007000000}"/>
    <cellStyle name="20% - Акцент3" xfId="52" xr:uid="{00000000-0005-0000-0000-000008000000}"/>
    <cellStyle name="20% — акцент3" xfId="53" xr:uid="{00000000-0005-0000-0000-000009000000}"/>
    <cellStyle name="20% - Акцент3 2" xfId="4" xr:uid="{00000000-0005-0000-0000-00000A000000}"/>
    <cellStyle name="20% - Акцент3 2 2" xfId="54" xr:uid="{00000000-0005-0000-0000-00000B000000}"/>
    <cellStyle name="20% - Акцент4" xfId="55" xr:uid="{00000000-0005-0000-0000-00000C000000}"/>
    <cellStyle name="20% — акцент4" xfId="56" xr:uid="{00000000-0005-0000-0000-00000D000000}"/>
    <cellStyle name="20% - Акцент4 2" xfId="5" xr:uid="{00000000-0005-0000-0000-00000E000000}"/>
    <cellStyle name="20% - Акцент4 2 2" xfId="57" xr:uid="{00000000-0005-0000-0000-00000F000000}"/>
    <cellStyle name="20% - Акцент5" xfId="58" xr:uid="{00000000-0005-0000-0000-000010000000}"/>
    <cellStyle name="20% — акцент5" xfId="59" xr:uid="{00000000-0005-0000-0000-000011000000}"/>
    <cellStyle name="20% - Акцент5 2" xfId="6" xr:uid="{00000000-0005-0000-0000-000012000000}"/>
    <cellStyle name="20% - Акцент5 2 2" xfId="60" xr:uid="{00000000-0005-0000-0000-000013000000}"/>
    <cellStyle name="20% - Акцент6" xfId="61" xr:uid="{00000000-0005-0000-0000-000014000000}"/>
    <cellStyle name="20% — акцент6" xfId="62" xr:uid="{00000000-0005-0000-0000-000015000000}"/>
    <cellStyle name="20% - Акцент6 2" xfId="7" xr:uid="{00000000-0005-0000-0000-000016000000}"/>
    <cellStyle name="20% - Акцент6 2 2" xfId="63" xr:uid="{00000000-0005-0000-0000-000017000000}"/>
    <cellStyle name="20% – Акцентування1" xfId="138" xr:uid="{00000000-0005-0000-0000-000018000000}"/>
    <cellStyle name="20% – Акцентування2" xfId="139" xr:uid="{00000000-0005-0000-0000-000019000000}"/>
    <cellStyle name="20% – Акцентування3" xfId="140" xr:uid="{00000000-0005-0000-0000-00001A000000}"/>
    <cellStyle name="20% – Акцентування4" xfId="141" xr:uid="{00000000-0005-0000-0000-00001B000000}"/>
    <cellStyle name="20% – Акцентування5" xfId="142" xr:uid="{00000000-0005-0000-0000-00001C000000}"/>
    <cellStyle name="20% – Акцентування6" xfId="143" xr:uid="{00000000-0005-0000-0000-00001D000000}"/>
    <cellStyle name="40% - Акцент1" xfId="64" xr:uid="{00000000-0005-0000-0000-00001E000000}"/>
    <cellStyle name="40% — акцент1" xfId="65" xr:uid="{00000000-0005-0000-0000-00001F000000}"/>
    <cellStyle name="40% - Акцент1 2" xfId="8" xr:uid="{00000000-0005-0000-0000-000020000000}"/>
    <cellStyle name="40% - Акцент1 2 2" xfId="66" xr:uid="{00000000-0005-0000-0000-000021000000}"/>
    <cellStyle name="40% - Акцент2" xfId="67" xr:uid="{00000000-0005-0000-0000-000022000000}"/>
    <cellStyle name="40% — акцент2" xfId="68" xr:uid="{00000000-0005-0000-0000-000023000000}"/>
    <cellStyle name="40% - Акцент2 2" xfId="9" xr:uid="{00000000-0005-0000-0000-000024000000}"/>
    <cellStyle name="40% - Акцент2 2 2" xfId="69" xr:uid="{00000000-0005-0000-0000-000025000000}"/>
    <cellStyle name="40% - Акцент3" xfId="70" xr:uid="{00000000-0005-0000-0000-000026000000}"/>
    <cellStyle name="40% — акцент3" xfId="71" xr:uid="{00000000-0005-0000-0000-000027000000}"/>
    <cellStyle name="40% - Акцент3 2" xfId="10" xr:uid="{00000000-0005-0000-0000-000028000000}"/>
    <cellStyle name="40% - Акцент3 2 2" xfId="72" xr:uid="{00000000-0005-0000-0000-000029000000}"/>
    <cellStyle name="40% - Акцент4" xfId="73" xr:uid="{00000000-0005-0000-0000-00002A000000}"/>
    <cellStyle name="40% — акцент4" xfId="74" xr:uid="{00000000-0005-0000-0000-00002B000000}"/>
    <cellStyle name="40% - Акцент4 2" xfId="11" xr:uid="{00000000-0005-0000-0000-00002C000000}"/>
    <cellStyle name="40% - Акцент4 2 2" xfId="75" xr:uid="{00000000-0005-0000-0000-00002D000000}"/>
    <cellStyle name="40% - Акцент5" xfId="76" xr:uid="{00000000-0005-0000-0000-00002E000000}"/>
    <cellStyle name="40% — акцент5" xfId="77" xr:uid="{00000000-0005-0000-0000-00002F000000}"/>
    <cellStyle name="40% - Акцент5 2" xfId="12" xr:uid="{00000000-0005-0000-0000-000030000000}"/>
    <cellStyle name="40% - Акцент5 2 2" xfId="78" xr:uid="{00000000-0005-0000-0000-000031000000}"/>
    <cellStyle name="40% - Акцент6" xfId="79" xr:uid="{00000000-0005-0000-0000-000032000000}"/>
    <cellStyle name="40% — акцент6" xfId="80" xr:uid="{00000000-0005-0000-0000-000033000000}"/>
    <cellStyle name="40% - Акцент6 2" xfId="13" xr:uid="{00000000-0005-0000-0000-000034000000}"/>
    <cellStyle name="40% - Акцент6 2 2" xfId="81" xr:uid="{00000000-0005-0000-0000-000035000000}"/>
    <cellStyle name="40% – Акцентування1" xfId="144" xr:uid="{00000000-0005-0000-0000-000036000000}"/>
    <cellStyle name="40% – Акцентування2" xfId="145" xr:uid="{00000000-0005-0000-0000-000037000000}"/>
    <cellStyle name="40% – Акцентування3" xfId="146" xr:uid="{00000000-0005-0000-0000-000038000000}"/>
    <cellStyle name="40% – Акцентування4" xfId="147" xr:uid="{00000000-0005-0000-0000-000039000000}"/>
    <cellStyle name="40% – Акцентування5" xfId="148" xr:uid="{00000000-0005-0000-0000-00003A000000}"/>
    <cellStyle name="40% – Акцентування6" xfId="149" xr:uid="{00000000-0005-0000-0000-00003B000000}"/>
    <cellStyle name="60% - Акцент1" xfId="82" xr:uid="{00000000-0005-0000-0000-00003C000000}"/>
    <cellStyle name="60% — акцент1" xfId="83" xr:uid="{00000000-0005-0000-0000-00003D000000}"/>
    <cellStyle name="60% - Акцент1 2" xfId="14" xr:uid="{00000000-0005-0000-0000-00003E000000}"/>
    <cellStyle name="60% - Акцент1 2 2" xfId="84" xr:uid="{00000000-0005-0000-0000-00003F000000}"/>
    <cellStyle name="60% - Акцент2" xfId="85" xr:uid="{00000000-0005-0000-0000-000040000000}"/>
    <cellStyle name="60% — акцент2" xfId="86" xr:uid="{00000000-0005-0000-0000-000041000000}"/>
    <cellStyle name="60% - Акцент2 2" xfId="15" xr:uid="{00000000-0005-0000-0000-000042000000}"/>
    <cellStyle name="60% - Акцент2 2 2" xfId="87" xr:uid="{00000000-0005-0000-0000-000043000000}"/>
    <cellStyle name="60% - Акцент3" xfId="88" xr:uid="{00000000-0005-0000-0000-000044000000}"/>
    <cellStyle name="60% — акцент3" xfId="89" xr:uid="{00000000-0005-0000-0000-000045000000}"/>
    <cellStyle name="60% - Акцент3 2" xfId="16" xr:uid="{00000000-0005-0000-0000-000046000000}"/>
    <cellStyle name="60% - Акцент3 2 2" xfId="90" xr:uid="{00000000-0005-0000-0000-000047000000}"/>
    <cellStyle name="60% - Акцент4" xfId="91" xr:uid="{00000000-0005-0000-0000-000048000000}"/>
    <cellStyle name="60% — акцент4" xfId="92" xr:uid="{00000000-0005-0000-0000-000049000000}"/>
    <cellStyle name="60% - Акцент4 2" xfId="17" xr:uid="{00000000-0005-0000-0000-00004A000000}"/>
    <cellStyle name="60% - Акцент4 2 2" xfId="93" xr:uid="{00000000-0005-0000-0000-00004B000000}"/>
    <cellStyle name="60% - Акцент5" xfId="94" xr:uid="{00000000-0005-0000-0000-00004C000000}"/>
    <cellStyle name="60% — акцент5" xfId="95" xr:uid="{00000000-0005-0000-0000-00004D000000}"/>
    <cellStyle name="60% - Акцент5 2" xfId="18" xr:uid="{00000000-0005-0000-0000-00004E000000}"/>
    <cellStyle name="60% - Акцент5 2 2" xfId="96" xr:uid="{00000000-0005-0000-0000-00004F000000}"/>
    <cellStyle name="60% - Акцент6" xfId="97" xr:uid="{00000000-0005-0000-0000-000050000000}"/>
    <cellStyle name="60% — акцент6" xfId="98" xr:uid="{00000000-0005-0000-0000-000051000000}"/>
    <cellStyle name="60% - Акцент6 2" xfId="19" xr:uid="{00000000-0005-0000-0000-000052000000}"/>
    <cellStyle name="60% - Акцент6 2 2" xfId="99" xr:uid="{00000000-0005-0000-0000-000053000000}"/>
    <cellStyle name="60% – Акцентування1" xfId="150" xr:uid="{00000000-0005-0000-0000-000054000000}"/>
    <cellStyle name="60% – Акцентування2" xfId="151" xr:uid="{00000000-0005-0000-0000-000055000000}"/>
    <cellStyle name="60% – Акцентування3" xfId="152" xr:uid="{00000000-0005-0000-0000-000056000000}"/>
    <cellStyle name="60% – Акцентування4" xfId="153" xr:uid="{00000000-0005-0000-0000-000057000000}"/>
    <cellStyle name="60% – Акцентування5" xfId="154" xr:uid="{00000000-0005-0000-0000-000058000000}"/>
    <cellStyle name="60% – Акцентування6" xfId="155" xr:uid="{00000000-0005-0000-0000-000059000000}"/>
    <cellStyle name="Акцент1" xfId="100" xr:uid="{00000000-0005-0000-0000-00005A000000}"/>
    <cellStyle name="Акцент1 2" xfId="20" xr:uid="{00000000-0005-0000-0000-00005B000000}"/>
    <cellStyle name="Акцент1 2 2" xfId="101" xr:uid="{00000000-0005-0000-0000-00005C000000}"/>
    <cellStyle name="Акцент2" xfId="102" xr:uid="{00000000-0005-0000-0000-00005D000000}"/>
    <cellStyle name="Акцент2 2" xfId="21" xr:uid="{00000000-0005-0000-0000-00005E000000}"/>
    <cellStyle name="Акцент2 2 2" xfId="103" xr:uid="{00000000-0005-0000-0000-00005F000000}"/>
    <cellStyle name="Акцент3" xfId="104" xr:uid="{00000000-0005-0000-0000-000060000000}"/>
    <cellStyle name="Акцент3 2" xfId="22" xr:uid="{00000000-0005-0000-0000-000061000000}"/>
    <cellStyle name="Акцент3 2 2" xfId="105" xr:uid="{00000000-0005-0000-0000-000062000000}"/>
    <cellStyle name="Акцент4" xfId="106" xr:uid="{00000000-0005-0000-0000-000063000000}"/>
    <cellStyle name="Акцент4 2" xfId="23" xr:uid="{00000000-0005-0000-0000-000064000000}"/>
    <cellStyle name="Акцент4 2 2" xfId="107" xr:uid="{00000000-0005-0000-0000-000065000000}"/>
    <cellStyle name="Акцент5" xfId="108" xr:uid="{00000000-0005-0000-0000-000066000000}"/>
    <cellStyle name="Акцент5 2" xfId="24" xr:uid="{00000000-0005-0000-0000-000067000000}"/>
    <cellStyle name="Акцент5 2 2" xfId="109" xr:uid="{00000000-0005-0000-0000-000068000000}"/>
    <cellStyle name="Акцент6" xfId="110" xr:uid="{00000000-0005-0000-0000-000069000000}"/>
    <cellStyle name="Акцент6 2" xfId="25" xr:uid="{00000000-0005-0000-0000-00006A000000}"/>
    <cellStyle name="Акцент6 2 2" xfId="111" xr:uid="{00000000-0005-0000-0000-00006B000000}"/>
    <cellStyle name="Акцентування1" xfId="156" xr:uid="{00000000-0005-0000-0000-00006C000000}"/>
    <cellStyle name="Акцентування2" xfId="157" xr:uid="{00000000-0005-0000-0000-00006D000000}"/>
    <cellStyle name="Акцентування3" xfId="158" xr:uid="{00000000-0005-0000-0000-00006E000000}"/>
    <cellStyle name="Акцентування4" xfId="159" xr:uid="{00000000-0005-0000-0000-00006F000000}"/>
    <cellStyle name="Акцентування5" xfId="160" xr:uid="{00000000-0005-0000-0000-000070000000}"/>
    <cellStyle name="Акцентування6" xfId="161" xr:uid="{00000000-0005-0000-0000-000071000000}"/>
    <cellStyle name="Ввід 2" xfId="162" xr:uid="{00000000-0005-0000-0000-000072000000}"/>
    <cellStyle name="Ввод " xfId="112" xr:uid="{00000000-0005-0000-0000-000073000000}"/>
    <cellStyle name="Ввод  2" xfId="26" xr:uid="{00000000-0005-0000-0000-000074000000}"/>
    <cellStyle name="Ввод  2 2" xfId="113" xr:uid="{00000000-0005-0000-0000-000075000000}"/>
    <cellStyle name="Вывод" xfId="114" xr:uid="{00000000-0005-0000-0000-000076000000}"/>
    <cellStyle name="Вывод 2" xfId="27" xr:uid="{00000000-0005-0000-0000-000077000000}"/>
    <cellStyle name="Вывод 2 2" xfId="115" xr:uid="{00000000-0005-0000-0000-000078000000}"/>
    <cellStyle name="Вычисление" xfId="116" xr:uid="{00000000-0005-0000-0000-000079000000}"/>
    <cellStyle name="Вычисление 2" xfId="28" xr:uid="{00000000-0005-0000-0000-00007A000000}"/>
    <cellStyle name="Вычисление 2 2" xfId="117" xr:uid="{00000000-0005-0000-0000-00007B000000}"/>
    <cellStyle name="Гарний 2" xfId="163" xr:uid="{00000000-0005-0000-0000-00007C000000}"/>
    <cellStyle name="Заголовок 1 2" xfId="118" xr:uid="{00000000-0005-0000-0000-00007D000000}"/>
    <cellStyle name="Заголовок 1 3" xfId="29" xr:uid="{00000000-0005-0000-0000-00007E000000}"/>
    <cellStyle name="Заголовок 2 2" xfId="30" xr:uid="{00000000-0005-0000-0000-00007F000000}"/>
    <cellStyle name="Заголовок 3 2" xfId="119" xr:uid="{00000000-0005-0000-0000-000080000000}"/>
    <cellStyle name="Заголовок 3 3" xfId="31" xr:uid="{00000000-0005-0000-0000-000081000000}"/>
    <cellStyle name="Заголовок 4 2" xfId="120" xr:uid="{00000000-0005-0000-0000-000082000000}"/>
    <cellStyle name="Заголовок 4 3" xfId="32" xr:uid="{00000000-0005-0000-0000-000083000000}"/>
    <cellStyle name="Звичайний" xfId="0" builtinId="0"/>
    <cellStyle name="Звичайний 2" xfId="33" xr:uid="{00000000-0005-0000-0000-000084000000}"/>
    <cellStyle name="Звичайний 2 2" xfId="34" xr:uid="{00000000-0005-0000-0000-000085000000}"/>
    <cellStyle name="Звичайний 2 3" xfId="137" xr:uid="{00000000-0005-0000-0000-000086000000}"/>
    <cellStyle name="Звичайний 3" xfId="1" xr:uid="{00000000-0005-0000-0000-000087000000}"/>
    <cellStyle name="Зв'язана клітинка 2" xfId="164" xr:uid="{00000000-0005-0000-0000-000089000000}"/>
    <cellStyle name="Итог" xfId="121" xr:uid="{00000000-0005-0000-0000-00008A000000}"/>
    <cellStyle name="Итог 2" xfId="35" xr:uid="{00000000-0005-0000-0000-00008B000000}"/>
    <cellStyle name="Контрольна клітинка 2" xfId="165" xr:uid="{00000000-0005-0000-0000-00008C000000}"/>
    <cellStyle name="Контрольная ячейка" xfId="122" xr:uid="{00000000-0005-0000-0000-00008D000000}"/>
    <cellStyle name="Контрольная ячейка 2" xfId="36" xr:uid="{00000000-0005-0000-0000-00008E000000}"/>
    <cellStyle name="Контрольная ячейка 2 2" xfId="123" xr:uid="{00000000-0005-0000-0000-00008F000000}"/>
    <cellStyle name="Назва 2" xfId="166" xr:uid="{00000000-0005-0000-0000-000090000000}"/>
    <cellStyle name="Название" xfId="124" xr:uid="{00000000-0005-0000-0000-000091000000}"/>
    <cellStyle name="Название 2" xfId="125" xr:uid="{00000000-0005-0000-0000-000092000000}"/>
    <cellStyle name="Нейтральний 2" xfId="167" xr:uid="{00000000-0005-0000-0000-000093000000}"/>
    <cellStyle name="Нейтральный" xfId="126" xr:uid="{00000000-0005-0000-0000-000094000000}"/>
    <cellStyle name="Нейтральный 2" xfId="37" xr:uid="{00000000-0005-0000-0000-000095000000}"/>
    <cellStyle name="Нейтральный 2 2" xfId="127" xr:uid="{00000000-0005-0000-0000-000096000000}"/>
    <cellStyle name="Обчислення 2" xfId="168" xr:uid="{00000000-0005-0000-0000-000097000000}"/>
    <cellStyle name="Обычный 2" xfId="38" xr:uid="{00000000-0005-0000-0000-000099000000}"/>
    <cellStyle name="Обычный 2 2" xfId="169" xr:uid="{00000000-0005-0000-0000-00009A000000}"/>
    <cellStyle name="Обычный 4" xfId="39" xr:uid="{00000000-0005-0000-0000-00009B000000}"/>
    <cellStyle name="Обычный_дод на комісію про затверд бюд 2004" xfId="176" xr:uid="{00000000-0005-0000-0000-00009C000000}"/>
    <cellStyle name="Підсумок 2" xfId="170" xr:uid="{00000000-0005-0000-0000-00009D000000}"/>
    <cellStyle name="Плохой" xfId="128" xr:uid="{00000000-0005-0000-0000-00009E000000}"/>
    <cellStyle name="Плохой 2" xfId="40" xr:uid="{00000000-0005-0000-0000-00009F000000}"/>
    <cellStyle name="Плохой 2 2" xfId="129" xr:uid="{00000000-0005-0000-0000-0000A0000000}"/>
    <cellStyle name="Поганий 2" xfId="171" xr:uid="{00000000-0005-0000-0000-0000A1000000}"/>
    <cellStyle name="Пояснение" xfId="130" xr:uid="{00000000-0005-0000-0000-0000A2000000}"/>
    <cellStyle name="Пояснение 2" xfId="41" xr:uid="{00000000-0005-0000-0000-0000A3000000}"/>
    <cellStyle name="Примечание" xfId="131" xr:uid="{00000000-0005-0000-0000-0000A4000000}"/>
    <cellStyle name="Примечание 2" xfId="42" xr:uid="{00000000-0005-0000-0000-0000A5000000}"/>
    <cellStyle name="Примечание 2 2" xfId="132" xr:uid="{00000000-0005-0000-0000-0000A6000000}"/>
    <cellStyle name="Примітка 2" xfId="172" xr:uid="{00000000-0005-0000-0000-0000A7000000}"/>
    <cellStyle name="Результат 2" xfId="173" xr:uid="{00000000-0005-0000-0000-0000A8000000}"/>
    <cellStyle name="Связанная ячейка" xfId="133" xr:uid="{00000000-0005-0000-0000-0000A9000000}"/>
    <cellStyle name="Связанная ячейка 2" xfId="43" xr:uid="{00000000-0005-0000-0000-0000AA000000}"/>
    <cellStyle name="Текст попередження 2" xfId="174" xr:uid="{00000000-0005-0000-0000-0000AB000000}"/>
    <cellStyle name="Текст пояснення 2" xfId="175" xr:uid="{00000000-0005-0000-0000-0000AC000000}"/>
    <cellStyle name="Текст предупреждения" xfId="134" xr:uid="{00000000-0005-0000-0000-0000AD000000}"/>
    <cellStyle name="Текст предупреждения 2" xfId="44" xr:uid="{00000000-0005-0000-0000-0000AE000000}"/>
    <cellStyle name="Хороший" xfId="135" xr:uid="{00000000-0005-0000-0000-0000AF000000}"/>
    <cellStyle name="Хороший 2" xfId="45" xr:uid="{00000000-0005-0000-0000-0000B0000000}"/>
    <cellStyle name="Хороший 2 2" xfId="136" xr:uid="{00000000-0005-0000-0000-0000B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0"/>
  <sheetViews>
    <sheetView tabSelected="1" view="pageBreakPreview" zoomScale="70" zoomScaleNormal="70" zoomScaleSheetLayoutView="70" workbookViewId="0">
      <selection activeCell="N23" sqref="N23"/>
    </sheetView>
  </sheetViews>
  <sheetFormatPr defaultColWidth="24.140625" defaultRowHeight="18.75" x14ac:dyDescent="0.3"/>
  <cols>
    <col min="1" max="1" width="63.85546875" style="8" customWidth="1"/>
    <col min="2" max="2" width="30.5703125" style="8" customWidth="1"/>
    <col min="3" max="4" width="23.5703125" style="8" hidden="1" customWidth="1"/>
    <col min="5" max="6" width="23.5703125" style="8" customWidth="1"/>
    <col min="7" max="7" width="27.42578125" style="10" customWidth="1"/>
    <col min="8" max="8" width="21.7109375" style="8" customWidth="1"/>
    <col min="9" max="13" width="24.140625" style="8" hidden="1" customWidth="1"/>
    <col min="14" max="14" width="82" style="8" customWidth="1"/>
    <col min="15" max="15" width="21.28515625" style="8" customWidth="1"/>
    <col min="16" max="16" width="52.28515625" style="8" customWidth="1"/>
    <col min="17" max="16384" width="24.140625" style="8"/>
  </cols>
  <sheetData>
    <row r="1" spans="1:17" ht="68.25" customHeight="1" x14ac:dyDescent="0.3">
      <c r="G1" s="28"/>
      <c r="I1" s="61" t="s">
        <v>4</v>
      </c>
      <c r="J1" s="61"/>
      <c r="K1" s="11"/>
      <c r="L1" s="11"/>
      <c r="M1" s="11"/>
      <c r="N1" s="12" t="s">
        <v>38</v>
      </c>
    </row>
    <row r="2" spans="1:17" ht="50.25" customHeight="1" x14ac:dyDescent="0.3">
      <c r="A2" s="62" t="s">
        <v>39</v>
      </c>
      <c r="B2" s="62"/>
      <c r="C2" s="62"/>
      <c r="D2" s="62"/>
      <c r="E2" s="62"/>
      <c r="F2" s="62"/>
      <c r="G2" s="62"/>
      <c r="H2" s="62"/>
      <c r="I2" s="13" t="s">
        <v>18</v>
      </c>
      <c r="J2" s="13" t="s">
        <v>19</v>
      </c>
      <c r="K2" s="13" t="s">
        <v>22</v>
      </c>
      <c r="L2" s="13" t="s">
        <v>21</v>
      </c>
      <c r="M2" s="13" t="s">
        <v>24</v>
      </c>
      <c r="N2" s="14" t="s">
        <v>5</v>
      </c>
    </row>
    <row r="3" spans="1:17" ht="37.5" customHeight="1" x14ac:dyDescent="0.3">
      <c r="A3" s="52" t="s">
        <v>6</v>
      </c>
      <c r="B3" s="52"/>
      <c r="C3" s="52"/>
      <c r="D3" s="52"/>
      <c r="E3" s="52"/>
      <c r="F3" s="52"/>
      <c r="G3" s="52"/>
      <c r="H3" s="15">
        <f>6922277.44-200000</f>
        <v>6722277.4400000004</v>
      </c>
      <c r="I3" s="16">
        <v>2700000</v>
      </c>
      <c r="J3" s="16">
        <v>3500000</v>
      </c>
      <c r="K3" s="17"/>
      <c r="L3" s="17"/>
      <c r="M3" s="17">
        <v>200000</v>
      </c>
      <c r="N3" s="16">
        <f>H3-I3-J3-K3-L3-M3</f>
        <v>322277.44000000041</v>
      </c>
      <c r="O3" s="18">
        <f>H3-N3</f>
        <v>6400000</v>
      </c>
    </row>
    <row r="4" spans="1:17" ht="42.75" customHeight="1" x14ac:dyDescent="0.3">
      <c r="A4" s="52" t="s">
        <v>7</v>
      </c>
      <c r="B4" s="52"/>
      <c r="C4" s="52"/>
      <c r="D4" s="52"/>
      <c r="E4" s="52"/>
      <c r="F4" s="52"/>
      <c r="G4" s="52"/>
      <c r="H4" s="15">
        <f>1190459.41+309498.45+2924414.47+34600</f>
        <v>4458972.33</v>
      </c>
      <c r="I4" s="16">
        <v>1936922.01</v>
      </c>
      <c r="J4" s="16"/>
      <c r="K4" s="19"/>
      <c r="L4" s="19">
        <v>2429414</v>
      </c>
      <c r="M4" s="19"/>
      <c r="N4" s="16">
        <f t="shared" ref="N4:N12" si="0">H4-I4-J4-K4-L4</f>
        <v>92636.320000000298</v>
      </c>
      <c r="O4" s="18">
        <f t="shared" ref="O4:O12" si="1">H4-N4</f>
        <v>4366336.01</v>
      </c>
      <c r="Q4" s="18"/>
    </row>
    <row r="5" spans="1:17" s="20" customFormat="1" ht="43.5" hidden="1" customHeight="1" x14ac:dyDescent="0.3">
      <c r="A5" s="52" t="s">
        <v>8</v>
      </c>
      <c r="B5" s="52"/>
      <c r="C5" s="52"/>
      <c r="D5" s="52"/>
      <c r="E5" s="52"/>
      <c r="F5" s="52"/>
      <c r="G5" s="52"/>
      <c r="H5" s="15"/>
      <c r="I5" s="16"/>
      <c r="J5" s="16"/>
      <c r="K5" s="19"/>
      <c r="L5" s="19"/>
      <c r="M5" s="19"/>
      <c r="N5" s="16">
        <f t="shared" si="0"/>
        <v>0</v>
      </c>
      <c r="O5" s="18">
        <f t="shared" si="1"/>
        <v>0</v>
      </c>
      <c r="Q5" s="21"/>
    </row>
    <row r="6" spans="1:17" s="20" customFormat="1" ht="57" customHeight="1" x14ac:dyDescent="0.3">
      <c r="A6" s="52" t="s">
        <v>9</v>
      </c>
      <c r="B6" s="52"/>
      <c r="C6" s="52"/>
      <c r="D6" s="52"/>
      <c r="E6" s="52"/>
      <c r="F6" s="52"/>
      <c r="G6" s="52"/>
      <c r="H6" s="15">
        <f>2337447.39+23402.77+181417.62</f>
        <v>2542267.7800000003</v>
      </c>
      <c r="I6" s="16"/>
      <c r="J6" s="16"/>
      <c r="K6" s="19"/>
      <c r="L6" s="19"/>
      <c r="M6" s="19"/>
      <c r="N6" s="16">
        <f t="shared" si="0"/>
        <v>2542267.7800000003</v>
      </c>
      <c r="O6" s="18">
        <f t="shared" si="1"/>
        <v>0</v>
      </c>
      <c r="Q6" s="21"/>
    </row>
    <row r="7" spans="1:17" ht="42.75" customHeight="1" x14ac:dyDescent="0.3">
      <c r="A7" s="52" t="s">
        <v>10</v>
      </c>
      <c r="B7" s="52"/>
      <c r="C7" s="52"/>
      <c r="D7" s="52"/>
      <c r="E7" s="52"/>
      <c r="F7" s="52"/>
      <c r="G7" s="52"/>
      <c r="H7" s="15">
        <v>2195226.08</v>
      </c>
      <c r="I7" s="16"/>
      <c r="J7" s="16">
        <v>2100000</v>
      </c>
      <c r="K7" s="19"/>
      <c r="L7" s="19"/>
      <c r="M7" s="19"/>
      <c r="N7" s="16">
        <f t="shared" si="0"/>
        <v>95226.080000000075</v>
      </c>
      <c r="O7" s="18">
        <f t="shared" si="1"/>
        <v>2100000</v>
      </c>
      <c r="Q7" s="18"/>
    </row>
    <row r="8" spans="1:17" ht="47.25" customHeight="1" x14ac:dyDescent="0.3">
      <c r="A8" s="52" t="s">
        <v>11</v>
      </c>
      <c r="B8" s="52"/>
      <c r="C8" s="52"/>
      <c r="D8" s="52"/>
      <c r="E8" s="52"/>
      <c r="F8" s="52"/>
      <c r="G8" s="52"/>
      <c r="H8" s="15">
        <v>227142.63</v>
      </c>
      <c r="I8" s="16"/>
      <c r="J8" s="16"/>
      <c r="K8" s="19"/>
      <c r="L8" s="19"/>
      <c r="M8" s="19"/>
      <c r="N8" s="16">
        <f t="shared" si="0"/>
        <v>227142.63</v>
      </c>
      <c r="O8" s="18">
        <f t="shared" si="1"/>
        <v>0</v>
      </c>
      <c r="Q8" s="18"/>
    </row>
    <row r="9" spans="1:17" ht="27" customHeight="1" x14ac:dyDescent="0.3">
      <c r="A9" s="52" t="s">
        <v>12</v>
      </c>
      <c r="B9" s="52"/>
      <c r="C9" s="52"/>
      <c r="D9" s="52"/>
      <c r="E9" s="52"/>
      <c r="F9" s="52"/>
      <c r="G9" s="52"/>
      <c r="H9" s="15">
        <v>537743.03</v>
      </c>
      <c r="I9" s="16"/>
      <c r="J9" s="16"/>
      <c r="K9" s="19">
        <v>537740</v>
      </c>
      <c r="L9" s="19"/>
      <c r="M9" s="19"/>
      <c r="N9" s="16">
        <f t="shared" si="0"/>
        <v>3.0300000000279397</v>
      </c>
      <c r="O9" s="18">
        <f t="shared" si="1"/>
        <v>537740</v>
      </c>
    </row>
    <row r="10" spans="1:17" ht="46.5" customHeight="1" x14ac:dyDescent="0.3">
      <c r="A10" s="53" t="s">
        <v>13</v>
      </c>
      <c r="B10" s="54"/>
      <c r="C10" s="54"/>
      <c r="D10" s="54"/>
      <c r="E10" s="54"/>
      <c r="F10" s="54"/>
      <c r="G10" s="55"/>
      <c r="H10" s="15">
        <v>217675.7</v>
      </c>
      <c r="I10" s="16"/>
      <c r="J10" s="16"/>
      <c r="K10" s="19"/>
      <c r="L10" s="19"/>
      <c r="M10" s="19"/>
      <c r="N10" s="16">
        <f t="shared" si="0"/>
        <v>217675.7</v>
      </c>
      <c r="O10" s="18">
        <f t="shared" si="1"/>
        <v>0</v>
      </c>
    </row>
    <row r="11" spans="1:17" ht="46.5" customHeight="1" x14ac:dyDescent="0.3">
      <c r="A11" s="53" t="s">
        <v>14</v>
      </c>
      <c r="B11" s="54"/>
      <c r="C11" s="54"/>
      <c r="D11" s="54"/>
      <c r="E11" s="54"/>
      <c r="F11" s="54"/>
      <c r="G11" s="55"/>
      <c r="H11" s="15">
        <v>227465</v>
      </c>
      <c r="I11" s="16"/>
      <c r="J11" s="16"/>
      <c r="K11" s="19"/>
      <c r="L11" s="19"/>
      <c r="M11" s="19"/>
      <c r="N11" s="16">
        <f t="shared" si="0"/>
        <v>227465</v>
      </c>
      <c r="O11" s="18">
        <f t="shared" si="1"/>
        <v>0</v>
      </c>
    </row>
    <row r="12" spans="1:17" ht="44.25" customHeight="1" x14ac:dyDescent="0.3">
      <c r="A12" s="57" t="s">
        <v>15</v>
      </c>
      <c r="B12" s="57"/>
      <c r="C12" s="57"/>
      <c r="D12" s="57"/>
      <c r="E12" s="57"/>
      <c r="F12" s="57"/>
      <c r="G12" s="57"/>
      <c r="H12" s="15">
        <v>709814.85</v>
      </c>
      <c r="I12" s="16"/>
      <c r="J12" s="16">
        <v>651214</v>
      </c>
      <c r="K12" s="19"/>
      <c r="L12" s="19"/>
      <c r="M12" s="19"/>
      <c r="N12" s="16">
        <f t="shared" si="0"/>
        <v>58600.849999999977</v>
      </c>
      <c r="O12" s="18">
        <f t="shared" si="1"/>
        <v>651214</v>
      </c>
    </row>
    <row r="13" spans="1:17" ht="19.5" customHeight="1" x14ac:dyDescent="0.3">
      <c r="A13" s="56"/>
      <c r="B13" s="56"/>
      <c r="C13" s="56"/>
      <c r="D13" s="56"/>
      <c r="E13" s="56"/>
      <c r="F13" s="56"/>
      <c r="G13" s="56"/>
      <c r="H13" s="16"/>
      <c r="I13" s="16">
        <f>SUM(I3:I12)</f>
        <v>4636922.01</v>
      </c>
      <c r="J13" s="16"/>
      <c r="K13" s="19"/>
      <c r="L13" s="19"/>
      <c r="M13" s="19"/>
      <c r="N13" s="16">
        <f>N3+N7</f>
        <v>417503.52000000048</v>
      </c>
    </row>
    <row r="14" spans="1:17" s="24" customFormat="1" ht="131.25" customHeight="1" x14ac:dyDescent="0.2">
      <c r="A14" s="22" t="s">
        <v>25</v>
      </c>
      <c r="B14" s="22" t="s">
        <v>33</v>
      </c>
      <c r="C14" s="22" t="s">
        <v>17</v>
      </c>
      <c r="D14" s="22" t="s">
        <v>23</v>
      </c>
      <c r="E14" s="22" t="s">
        <v>29</v>
      </c>
      <c r="F14" s="22" t="s">
        <v>20</v>
      </c>
      <c r="G14" s="7" t="s">
        <v>2</v>
      </c>
      <c r="H14" s="22" t="s">
        <v>0</v>
      </c>
      <c r="I14" s="22"/>
      <c r="J14" s="22"/>
      <c r="K14" s="22"/>
      <c r="L14" s="22"/>
      <c r="M14" s="22"/>
      <c r="N14" s="23" t="s">
        <v>26</v>
      </c>
      <c r="P14" s="45">
        <f>H20-P21</f>
        <v>-11377498</v>
      </c>
    </row>
    <row r="15" spans="1:17" s="28" customFormat="1" ht="41.25" customHeight="1" x14ac:dyDescent="0.3">
      <c r="A15" s="9" t="s">
        <v>3</v>
      </c>
      <c r="B15" s="25">
        <f t="shared" ref="B15:M15" si="2">SUM(B16:B19)</f>
        <v>3308947</v>
      </c>
      <c r="C15" s="25">
        <f t="shared" si="2"/>
        <v>0</v>
      </c>
      <c r="D15" s="25">
        <f t="shared" si="2"/>
        <v>0</v>
      </c>
      <c r="E15" s="25">
        <f t="shared" si="2"/>
        <v>0</v>
      </c>
      <c r="F15" s="25">
        <f t="shared" si="2"/>
        <v>0</v>
      </c>
      <c r="G15" s="25">
        <f t="shared" si="2"/>
        <v>0</v>
      </c>
      <c r="H15" s="25">
        <f t="shared" si="2"/>
        <v>3308947</v>
      </c>
      <c r="I15" s="25">
        <f t="shared" si="2"/>
        <v>0</v>
      </c>
      <c r="J15" s="25">
        <f t="shared" si="2"/>
        <v>0</v>
      </c>
      <c r="K15" s="25">
        <f t="shared" si="2"/>
        <v>0</v>
      </c>
      <c r="L15" s="25">
        <f t="shared" si="2"/>
        <v>0</v>
      </c>
      <c r="M15" s="25">
        <f t="shared" si="2"/>
        <v>0</v>
      </c>
      <c r="N15" s="26" t="s">
        <v>46</v>
      </c>
      <c r="O15" s="27"/>
    </row>
    <row r="16" spans="1:17" s="28" customFormat="1" ht="225" x14ac:dyDescent="0.3">
      <c r="A16" s="6" t="s">
        <v>27</v>
      </c>
      <c r="B16" s="5">
        <v>-259053</v>
      </c>
      <c r="C16" s="29"/>
      <c r="D16" s="5"/>
      <c r="E16" s="5"/>
      <c r="F16" s="5"/>
      <c r="G16" s="5"/>
      <c r="H16" s="5">
        <f>SUM(B16:G16)</f>
        <v>-259053</v>
      </c>
      <c r="I16" s="5"/>
      <c r="J16" s="5"/>
      <c r="K16" s="5"/>
      <c r="L16" s="5"/>
      <c r="M16" s="5"/>
      <c r="N16" s="6" t="s">
        <v>30</v>
      </c>
    </row>
    <row r="17" spans="1:16" s="28" customFormat="1" ht="168.75" x14ac:dyDescent="0.3">
      <c r="A17" s="6" t="s">
        <v>31</v>
      </c>
      <c r="B17" s="29">
        <v>1100000</v>
      </c>
      <c r="C17" s="29"/>
      <c r="D17" s="5"/>
      <c r="E17" s="5"/>
      <c r="F17" s="5"/>
      <c r="G17" s="5"/>
      <c r="H17" s="5">
        <f t="shared" ref="H17:H19" si="3">SUM(B17:G17)</f>
        <v>1100000</v>
      </c>
      <c r="I17" s="5"/>
      <c r="J17" s="5"/>
      <c r="K17" s="5"/>
      <c r="L17" s="5"/>
      <c r="M17" s="5"/>
      <c r="N17" s="6" t="s">
        <v>40</v>
      </c>
    </row>
    <row r="18" spans="1:16" s="28" customFormat="1" ht="131.25" x14ac:dyDescent="0.3">
      <c r="A18" s="6" t="s">
        <v>31</v>
      </c>
      <c r="B18" s="29">
        <v>2500000</v>
      </c>
      <c r="C18" s="29"/>
      <c r="D18" s="5"/>
      <c r="E18" s="5"/>
      <c r="F18" s="5"/>
      <c r="G18" s="5"/>
      <c r="H18" s="5">
        <f t="shared" si="3"/>
        <v>2500000</v>
      </c>
      <c r="I18" s="5"/>
      <c r="J18" s="5"/>
      <c r="K18" s="5"/>
      <c r="L18" s="5"/>
      <c r="M18" s="5"/>
      <c r="N18" s="6" t="s">
        <v>32</v>
      </c>
    </row>
    <row r="19" spans="1:16" s="28" customFormat="1" ht="131.25" x14ac:dyDescent="0.3">
      <c r="A19" s="6" t="s">
        <v>31</v>
      </c>
      <c r="B19" s="29">
        <v>-32000</v>
      </c>
      <c r="C19" s="29"/>
      <c r="D19" s="5"/>
      <c r="E19" s="5"/>
      <c r="F19" s="5"/>
      <c r="G19" s="5"/>
      <c r="H19" s="5">
        <f t="shared" si="3"/>
        <v>-32000</v>
      </c>
      <c r="I19" s="5"/>
      <c r="J19" s="5"/>
      <c r="K19" s="5"/>
      <c r="L19" s="5"/>
      <c r="M19" s="5"/>
      <c r="N19" s="6" t="s">
        <v>32</v>
      </c>
    </row>
    <row r="20" spans="1:16" s="28" customFormat="1" ht="39.75" customHeight="1" x14ac:dyDescent="0.3">
      <c r="A20" s="39" t="s">
        <v>28</v>
      </c>
      <c r="B20" s="26">
        <f t="shared" ref="B20:H20" si="4">SUM(B21:B23)</f>
        <v>-630000</v>
      </c>
      <c r="C20" s="26">
        <f t="shared" si="4"/>
        <v>0</v>
      </c>
      <c r="D20" s="26">
        <f t="shared" si="4"/>
        <v>0</v>
      </c>
      <c r="E20" s="26">
        <f t="shared" si="4"/>
        <v>0</v>
      </c>
      <c r="F20" s="26">
        <f t="shared" si="4"/>
        <v>0</v>
      </c>
      <c r="G20" s="26">
        <f t="shared" si="4"/>
        <v>0</v>
      </c>
      <c r="H20" s="26">
        <f t="shared" si="4"/>
        <v>-630000</v>
      </c>
      <c r="I20" s="40"/>
      <c r="J20" s="40"/>
      <c r="K20" s="40"/>
      <c r="L20" s="40"/>
      <c r="M20" s="40"/>
      <c r="N20" s="41" t="s">
        <v>45</v>
      </c>
      <c r="P20" s="27">
        <f>E20+G20</f>
        <v>0</v>
      </c>
    </row>
    <row r="21" spans="1:16" s="28" customFormat="1" ht="75" x14ac:dyDescent="0.3">
      <c r="A21" s="58" t="s">
        <v>34</v>
      </c>
      <c r="B21" s="29">
        <f>-46066-10134</f>
        <v>-56200</v>
      </c>
      <c r="C21" s="29"/>
      <c r="D21" s="5"/>
      <c r="E21" s="5"/>
      <c r="F21" s="5"/>
      <c r="G21" s="5"/>
      <c r="H21" s="5">
        <f t="shared" ref="H21:H23" si="5">SUM(B21:G21)</f>
        <v>-56200</v>
      </c>
      <c r="I21" s="5"/>
      <c r="J21" s="5"/>
      <c r="K21" s="5"/>
      <c r="L21" s="5"/>
      <c r="M21" s="30"/>
      <c r="N21" s="31" t="s">
        <v>35</v>
      </c>
      <c r="P21" s="44">
        <f>4533804+1202113+4107853+903728</f>
        <v>10747498</v>
      </c>
    </row>
    <row r="22" spans="1:16" s="28" customFormat="1" ht="75" x14ac:dyDescent="0.3">
      <c r="A22" s="59"/>
      <c r="B22" s="29">
        <v>-41100</v>
      </c>
      <c r="C22" s="29"/>
      <c r="D22" s="5"/>
      <c r="E22" s="5"/>
      <c r="F22" s="5"/>
      <c r="G22" s="5"/>
      <c r="H22" s="5">
        <f t="shared" si="5"/>
        <v>-41100</v>
      </c>
      <c r="I22" s="5"/>
      <c r="J22" s="5"/>
      <c r="K22" s="5"/>
      <c r="L22" s="5"/>
      <c r="M22" s="30"/>
      <c r="N22" s="48" t="s">
        <v>36</v>
      </c>
      <c r="P22" s="44"/>
    </row>
    <row r="23" spans="1:16" s="28" customFormat="1" ht="75" x14ac:dyDescent="0.3">
      <c r="A23" s="60"/>
      <c r="B23" s="29">
        <v>-532700</v>
      </c>
      <c r="C23" s="29"/>
      <c r="D23" s="5"/>
      <c r="E23" s="5"/>
      <c r="F23" s="5"/>
      <c r="G23" s="5"/>
      <c r="H23" s="5">
        <f t="shared" si="5"/>
        <v>-532700</v>
      </c>
      <c r="I23" s="5"/>
      <c r="J23" s="5"/>
      <c r="K23" s="5"/>
      <c r="L23" s="5"/>
      <c r="M23" s="30"/>
      <c r="N23" s="48" t="s">
        <v>37</v>
      </c>
      <c r="P23" s="44"/>
    </row>
    <row r="24" spans="1:16" s="28" customFormat="1" ht="39" customHeight="1" x14ac:dyDescent="0.3">
      <c r="A24" s="43" t="s">
        <v>16</v>
      </c>
      <c r="B24" s="42">
        <f>SUM(B25:B26)</f>
        <v>0</v>
      </c>
      <c r="C24" s="42">
        <f t="shared" ref="C24:G24" si="6">SUM(C25:C26)</f>
        <v>0</v>
      </c>
      <c r="D24" s="42">
        <f t="shared" si="6"/>
        <v>0</v>
      </c>
      <c r="E24" s="42">
        <f t="shared" si="6"/>
        <v>0</v>
      </c>
      <c r="F24" s="42">
        <f t="shared" si="6"/>
        <v>0</v>
      </c>
      <c r="G24" s="42">
        <f t="shared" si="6"/>
        <v>0</v>
      </c>
      <c r="H24" s="42">
        <f>SUM(B24:G24)</f>
        <v>0</v>
      </c>
      <c r="I24" s="42">
        <f>SUM(I28:I33)</f>
        <v>0</v>
      </c>
      <c r="J24" s="42"/>
      <c r="K24" s="42"/>
      <c r="L24" s="42"/>
      <c r="M24" s="42"/>
      <c r="N24" s="32" t="s">
        <v>47</v>
      </c>
    </row>
    <row r="25" spans="1:16" s="28" customFormat="1" ht="56.25" x14ac:dyDescent="0.3">
      <c r="A25" s="46" t="s">
        <v>41</v>
      </c>
      <c r="B25" s="33"/>
      <c r="C25" s="33"/>
      <c r="D25" s="33"/>
      <c r="E25" s="33"/>
      <c r="F25" s="33"/>
      <c r="G25" s="33">
        <v>-36312</v>
      </c>
      <c r="H25" s="33">
        <f>SUM(B25:G25)</f>
        <v>-36312</v>
      </c>
      <c r="I25" s="33"/>
      <c r="J25" s="33"/>
      <c r="K25" s="33"/>
      <c r="L25" s="33"/>
      <c r="M25" s="33"/>
      <c r="N25" s="51" t="s">
        <v>43</v>
      </c>
    </row>
    <row r="26" spans="1:16" s="28" customFormat="1" ht="93.75" x14ac:dyDescent="0.3">
      <c r="A26" s="49" t="s">
        <v>42</v>
      </c>
      <c r="B26" s="33"/>
      <c r="C26" s="50"/>
      <c r="D26" s="33"/>
      <c r="E26" s="33"/>
      <c r="F26" s="33"/>
      <c r="G26" s="33">
        <v>36312</v>
      </c>
      <c r="H26" s="33">
        <f>SUM(B26:G26)</f>
        <v>36312</v>
      </c>
      <c r="I26" s="33"/>
      <c r="J26" s="33"/>
      <c r="K26" s="33"/>
      <c r="L26" s="33"/>
      <c r="M26" s="33"/>
      <c r="N26" s="47" t="s">
        <v>44</v>
      </c>
    </row>
    <row r="27" spans="1:16" s="34" customFormat="1" ht="33" customHeight="1" x14ac:dyDescent="0.3">
      <c r="A27" s="35" t="s">
        <v>1</v>
      </c>
      <c r="B27" s="36">
        <f>B20+B15</f>
        <v>2678947</v>
      </c>
      <c r="C27" s="36">
        <f t="shared" ref="C27:M27" si="7">C20+C15</f>
        <v>0</v>
      </c>
      <c r="D27" s="36">
        <f t="shared" si="7"/>
        <v>0</v>
      </c>
      <c r="E27" s="36">
        <f t="shared" si="7"/>
        <v>0</v>
      </c>
      <c r="F27" s="36">
        <f t="shared" si="7"/>
        <v>0</v>
      </c>
      <c r="G27" s="36">
        <f t="shared" si="7"/>
        <v>0</v>
      </c>
      <c r="H27" s="36">
        <f t="shared" si="7"/>
        <v>2678947</v>
      </c>
      <c r="I27" s="36">
        <f t="shared" si="7"/>
        <v>0</v>
      </c>
      <c r="J27" s="36">
        <f t="shared" si="7"/>
        <v>0</v>
      </c>
      <c r="K27" s="36">
        <f t="shared" si="7"/>
        <v>0</v>
      </c>
      <c r="L27" s="36">
        <f t="shared" si="7"/>
        <v>0</v>
      </c>
      <c r="M27" s="36">
        <f t="shared" si="7"/>
        <v>0</v>
      </c>
      <c r="N27" s="37"/>
      <c r="O27" s="38"/>
      <c r="P27" s="38"/>
    </row>
    <row r="28" spans="1:16" s="34" customFormat="1" x14ac:dyDescent="0.3">
      <c r="A28" s="1"/>
      <c r="B28" s="2"/>
      <c r="C28" s="2"/>
      <c r="D28" s="2"/>
      <c r="E28" s="4"/>
      <c r="F28" s="4"/>
      <c r="G28" s="2"/>
      <c r="H28" s="2"/>
      <c r="I28" s="2"/>
      <c r="J28" s="2"/>
      <c r="K28" s="2"/>
      <c r="L28" s="2"/>
      <c r="M28" s="2"/>
      <c r="N28" s="3"/>
      <c r="O28" s="38"/>
    </row>
    <row r="29" spans="1:16" ht="51" customHeight="1" x14ac:dyDescent="0.3">
      <c r="B29" s="18"/>
      <c r="G29" s="28"/>
    </row>
    <row r="30" spans="1:16" x14ac:dyDescent="0.3">
      <c r="D30" s="18"/>
      <c r="E30" s="18"/>
      <c r="G30" s="27"/>
      <c r="P30" s="18"/>
    </row>
    <row r="31" spans="1:16" x14ac:dyDescent="0.3">
      <c r="G31" s="27"/>
      <c r="H31" s="18"/>
      <c r="I31" s="18"/>
      <c r="J31" s="18"/>
      <c r="K31" s="18"/>
      <c r="L31" s="18"/>
      <c r="M31" s="18"/>
    </row>
    <row r="32" spans="1:16" x14ac:dyDescent="0.3">
      <c r="G32" s="27"/>
    </row>
    <row r="33" spans="7:7" x14ac:dyDescent="0.3">
      <c r="G33" s="27"/>
    </row>
    <row r="34" spans="7:7" x14ac:dyDescent="0.3">
      <c r="G34" s="27"/>
    </row>
    <row r="35" spans="7:7" x14ac:dyDescent="0.3">
      <c r="G35" s="27"/>
    </row>
    <row r="36" spans="7:7" x14ac:dyDescent="0.3">
      <c r="G36" s="27"/>
    </row>
    <row r="37" spans="7:7" x14ac:dyDescent="0.3">
      <c r="G37" s="27"/>
    </row>
    <row r="38" spans="7:7" x14ac:dyDescent="0.3">
      <c r="G38" s="27"/>
    </row>
    <row r="39" spans="7:7" x14ac:dyDescent="0.3">
      <c r="G39" s="27"/>
    </row>
    <row r="40" spans="7:7" x14ac:dyDescent="0.3">
      <c r="G40" s="27"/>
    </row>
  </sheetData>
  <mergeCells count="14">
    <mergeCell ref="A13:G13"/>
    <mergeCell ref="A12:G12"/>
    <mergeCell ref="A21:A23"/>
    <mergeCell ref="I1:J1"/>
    <mergeCell ref="A2:H2"/>
    <mergeCell ref="A3:G3"/>
    <mergeCell ref="A4:G4"/>
    <mergeCell ref="A5:G5"/>
    <mergeCell ref="A6:G6"/>
    <mergeCell ref="A10:G10"/>
    <mergeCell ref="A11:G11"/>
    <mergeCell ref="A8:G8"/>
    <mergeCell ref="A9:G9"/>
    <mergeCell ref="A7:G7"/>
  </mergeCells>
  <pageMargins left="0.31496062992125984" right="0.31496062992125984" top="0.35433070866141736" bottom="0.39370078740157483" header="0" footer="0"/>
  <pageSetup paperSize="9" scale="39" fitToHeight="5" orientation="portrait" r:id="rId1"/>
  <colBreaks count="1" manualBreakCount="1">
    <brk id="7" max="17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2</vt:i4>
      </vt:variant>
    </vt:vector>
  </HeadingPairs>
  <TitlesOfParts>
    <vt:vector size="3" baseType="lpstr">
      <vt:lpstr>Лист (2)</vt:lpstr>
      <vt:lpstr>'Лист (2)'!Заголовки_для_друку</vt:lpstr>
      <vt:lpstr>'Лист (2)'!Область_друку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HOME</cp:lastModifiedBy>
  <cp:lastPrinted>2021-12-28T08:43:37Z</cp:lastPrinted>
  <dcterms:created xsi:type="dcterms:W3CDTF">2016-08-18T11:09:24Z</dcterms:created>
  <dcterms:modified xsi:type="dcterms:W3CDTF">2021-12-28T08:54:08Z</dcterms:modified>
</cp:coreProperties>
</file>