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8800" windowHeight="12480" activeTab="2"/>
  </bookViews>
  <sheets>
    <sheet name="dod 1" sheetId="1" r:id="rId1"/>
    <sheet name="dod 2" sheetId="2" r:id="rId2"/>
    <sheet name="dod 3" sheetId="3" r:id="rId3"/>
  </sheets>
  <definedNames>
    <definedName name="_xlnm.Print_Titles" localSheetId="1">'dod 2'!$9:$10</definedName>
    <definedName name="_xlnm.Print_Titles" localSheetId="2">'dod 3'!$15:$16</definedName>
    <definedName name="_xlnm.Print_Area" localSheetId="0">'dod 1'!$A$1:$D$81</definedName>
    <definedName name="_xlnm.Print_Area" localSheetId="1">'dod 2'!$A$1:$F$115</definedName>
    <definedName name="_xlnm.Print_Area" localSheetId="2">'dod 3'!$A$1:$D$72</definedName>
  </definedNames>
  <calcPr fullCalcOnLoad="1"/>
</workbook>
</file>

<file path=xl/sharedStrings.xml><?xml version="1.0" encoding="utf-8"?>
<sst xmlns="http://schemas.openxmlformats.org/spreadsheetml/2006/main" count="384" uniqueCount="250">
  <si>
    <t>Разом</t>
  </si>
  <si>
    <t>Секретар міської ради</t>
  </si>
  <si>
    <t>Реверсна дотація</t>
  </si>
  <si>
    <t>Загальний фонд</t>
  </si>
  <si>
    <t>Спеціальний фонд</t>
  </si>
  <si>
    <t>(код бюджету)</t>
  </si>
  <si>
    <t>07507000000</t>
  </si>
  <si>
    <t>(грн.)</t>
  </si>
  <si>
    <t>Усього</t>
  </si>
  <si>
    <t>Код</t>
  </si>
  <si>
    <t>Код Типової програмної класифікації видатків та кредитування місцевого бюджету</t>
  </si>
  <si>
    <t>X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</si>
  <si>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</si>
  <si>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</si>
  <si>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</si>
  <si>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3719770</t>
  </si>
  <si>
    <t>Інші субвенції з місцевого бюджету</t>
  </si>
  <si>
    <t xml:space="preserve"> </t>
  </si>
  <si>
    <t>Яна  ЧУБИРКО</t>
  </si>
  <si>
    <t xml:space="preserve">ДОХОДИ </t>
  </si>
  <si>
    <t xml:space="preserve"> бюджету Мукачівської міської територіальної громади на  2021 рік </t>
  </si>
  <si>
    <t>додаток 1 до рішення 3 -ї сесії  Мукачівської міської ради 8-го скликання                      
від  22  грудня  2020  року № 111 "Про бюджет Мукачівської міської територіальної громади на 2021 рік"                   
 (нова редакція)</t>
  </si>
  <si>
    <t>(грн)</t>
  </si>
  <si>
    <t xml:space="preserve"> Найменування</t>
  </si>
  <si>
    <t>в т.ч. бюдж.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</si>
  <si>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</si>
  <si>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</si>
  <si>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</si>
  <si>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</si>
  <si>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</si>
  <si>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</si>
  <si>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</si>
  <si>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</si>
  <si>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</si>
  <si>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</si>
  <si>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</si>
  <si>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</si>
  <si>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</si>
  <si>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</si>
  <si>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</si>
  <si>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</si>
  <si>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</si>
  <si>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</si>
  <si>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</si>
  <si>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</si>
  <si>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</si>
  <si>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</si>
  <si>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</si>
  <si>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</si>
  <si>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</si>
  <si>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</si>
  <si>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</si>
  <si>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</si>
  <si>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</si>
  <si>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</si>
  <si>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</si>
  <si>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</si>
  <si>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</si>
  <si>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</si>
  <si>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</si>
  <si>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</si>
  <si>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</si>
  <si>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</si>
  <si>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</si>
  <si>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</si>
  <si>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</si>
  <si>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</si>
  <si>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</si>
  <si>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</si>
  <si>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</si>
  <si>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</si>
  <si>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</si>
  <si>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</si>
  <si>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</si>
  <si>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</si>
  <si>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</si>
  <si>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</si>
  <si>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</si>
  <si>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</si>
  <si>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</si>
  <si>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</si>
  <si>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</si>
  <si>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</si>
  <si>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</si>
  <si>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</si>
  <si>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</si>
  <si>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</si>
  <si>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</si>
  <si>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18030000</t>
  </si>
  <si>
    <t>Туристичний збір </t>
  </si>
  <si>
    <t>18030100</t>
  </si>
  <si>
    <t>Туристичний збір, сплачений юридичними особами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</si>
  <si>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</si>
  <si>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</si>
  <si>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</si>
  <si>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</si>
  <si>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</si>
  <si>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</si>
  <si>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</si>
  <si>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</si>
  <si>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</si>
  <si>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</si>
  <si>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</si>
  <si>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</si>
  <si>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</si>
  <si>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</si>
  <si>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</si>
  <si>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</si>
  <si>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</si>
  <si>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</si>
  <si>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</si>
  <si>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</si>
  <si>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</si>
  <si>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</si>
  <si>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</si>
  <si>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</si>
  <si>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</si>
  <si>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</si>
  <si>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</si>
  <si>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</si>
  <si>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</si>
  <si>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</si>
  <si>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</si>
  <si>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</si>
  <si>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</si>
  <si>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21081700</t>
  </si>
  <si>
    <t>Плата за встановлення земельного сервітуту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</si>
  <si>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</si>
  <si>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</si>
  <si>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</si>
  <si>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</si>
  <si>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</si>
  <si>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</si>
  <si>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</si>
  <si>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</si>
  <si>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</si>
  <si>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</si>
  <si>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</si>
  <si>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</si>
  <si>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</si>
  <si>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</si>
  <si>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</si>
  <si>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</si>
  <si>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</si>
  <si>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</si>
  <si>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</si>
  <si>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</si>
  <si>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</si>
  <si>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</si>
  <si>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</si>
  <si>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</si>
  <si>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</si>
  <si>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</si>
  <si>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</si>
  <si>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</si>
  <si>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</si>
  <si>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</si>
  <si>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</si>
  <si>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</si>
  <si>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</si>
  <si>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</si>
  <si>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</si>
  <si>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</si>
  <si>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</si>
  <si>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</si>
  <si>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</si>
  <si>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</si>
  <si>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</si>
  <si>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</si>
  <si>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</si>
  <si>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</si>
  <si>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</si>
  <si>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</si>
  <si>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</si>
  <si>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</si>
  <si>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</si>
  <si>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</si>
  <si>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</si>
  <si>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</si>
  <si>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</si>
  <si>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</si>
  <si>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</si>
  <si>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</si>
  <si>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врахування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</si>
  <si>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</si>
  <si>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</si>
  <si>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</si>
  <si>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</si>
  <si>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</si>
  <si>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</si>
  <si>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`Спроможна школа для кращих результатів`</t>
  </si>
  <si>
    <t>41033900</t>
  </si>
  <si>
    <t>Освітня субвенція з державного бюджету місцевим бюджетам 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</si>
  <si>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</si>
  <si>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</si>
  <si>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</si>
  <si>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</si>
  <si>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</si>
  <si>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</si>
  <si>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</si>
  <si>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</si>
  <si>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</si>
  <si>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</si>
  <si>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</si>
  <si>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</si>
  <si>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</si>
  <si>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</si>
  <si>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</si>
  <si>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</si>
  <si>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</si>
  <si>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виконання інвестиційних проектів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</si>
  <si>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</si>
  <si>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</si>
  <si>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</si>
  <si>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Секретар міської  ради</t>
  </si>
  <si>
    <t>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</si>
  <si>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</si>
  <si>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</si>
  <si>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Зміни до міжбюджетних трансфертів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</si>
  <si>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</si>
  <si>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</si>
  <si>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 -надавача міжбюджетного трансферту</t>
  </si>
  <si>
    <t>І. Трансфети до загального фонду бюджету</t>
  </si>
  <si>
    <t>Державний бюджет</t>
  </si>
  <si>
    <t>Обласний бюджет</t>
  </si>
  <si>
    <t>ІІ. Трансфети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</si>
  <si>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</si>
  <si>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</si>
  <si>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</si>
  <si>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</si>
  <si>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</si>
  <si>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</t>
  </si>
  <si>
    <t>Найменування трансферту/</t>
  </si>
  <si>
    <t>Код бюджету</t>
  </si>
  <si>
    <t>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</si>
  <si>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</si>
  <si>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</si>
  <si>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УСЬОГО за розділами I, II, у тому числі:</t>
  </si>
  <si>
    <t>І. Трансфети із загального фонду бюджету</t>
  </si>
  <si>
    <t>07100000000</t>
  </si>
  <si>
    <t xml:space="preserve">Обласний бюджет </t>
  </si>
  <si>
    <t>Міжбюджетні трансферти на 2021 рік</t>
  </si>
  <si>
    <t>Додаток 5 до рішення 3 -ї позачергової сесії Мукачівської міської ради 8-го скликання                              
 від  22 грудня 2020 року № 111 "Про бюджет Мукачівської міської територіальної громади на 2021 рік" (нова редакція)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</si>
  <si>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</si>
  <si>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Додаток 3
до рішення  21 -ї   сесії Мукачівської міської ради 8-го скликання                              
"Про внесення змін до бюджету Мукачівської міської територіальної громади на 2021 рік"                   
від     січня  2022  року №_____</t>
  </si>
  <si>
    <t xml:space="preserve">  (пункт 2)</t>
  </si>
  <si>
    <t>Додаток 1
до рішення  21-ї сесії Мукачівської міської ради 8-го скликання                              
"Про внесення змін до бюджету Мукачівської міської територіальної громади на 2021 рік"                   
від  січня   2022  року №_____</t>
  </si>
  <si>
    <t>(пункт 3)</t>
  </si>
  <si>
    <t xml:space="preserve">  (пункт 4)</t>
  </si>
  <si>
    <t>Додаток 2
до рішення  21 -ї  сесії Мукачівської міської ради 8-го скликання                              
"Про внесення змін до бюджету Мукачівської міської територіальної громади на 2021 рік"                   
від  січня  2022  року №_____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</si>
</sst>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#,##0.0"/>
    <numFmt numFmtId="187" formatCode="0E+00"/>
    <numFmt numFmtId="188" formatCode="#,##0.000"/>
    <numFmt numFmtId="189" formatCode="0.000"/>
    <numFmt numFmtId="190" formatCode="0.0000"/>
    <numFmt numFmtId="191" formatCode="[$-422]d\ mmmm\ yyyy&quot; р.&quot;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E+00"/>
    <numFmt numFmtId="198" formatCode="0.00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  <numFmt numFmtId="211" formatCode="0.0"/>
    <numFmt numFmtId="212" formatCode="#,##0.00000"/>
  </numFmts>
  <fonts count="6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sz val="10"/>
      <name val="Arial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Arial Cyr"/>
      <family val="0"/>
    </font>
    <font>
      <b/>
      <sz val="11.5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7" fillId="2" borderId="0" applyNumberFormat="0" applyBorder="0" applyAlignment="0" applyProtection="0"/>
    <xf numFmtId="0" fontId="41" fillId="3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5" borderId="0" applyNumberFormat="0" applyBorder="0" applyAlignment="0" applyProtection="0"/>
    <xf numFmtId="0" fontId="41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41" fillId="10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41" fillId="13" borderId="0" applyNumberFormat="0" applyBorder="0" applyAlignment="0" applyProtection="0"/>
    <xf numFmtId="0" fontId="7" fillId="13" borderId="0" applyNumberFormat="0" applyBorder="0" applyAlignment="0" applyProtection="0"/>
    <xf numFmtId="0" fontId="41" fillId="5" borderId="0" applyNumberFormat="0" applyBorder="0" applyAlignment="0" applyProtection="0"/>
    <xf numFmtId="0" fontId="7" fillId="5" borderId="0" applyNumberFormat="0" applyBorder="0" applyAlignment="0" applyProtection="0"/>
    <xf numFmtId="0" fontId="41" fillId="14" borderId="0" applyNumberFormat="0" applyBorder="0" applyAlignment="0" applyProtection="0"/>
    <xf numFmtId="0" fontId="7" fillId="10" borderId="0" applyNumberFormat="0" applyBorder="0" applyAlignment="0" applyProtection="0"/>
    <xf numFmtId="0" fontId="41" fillId="15" borderId="0" applyNumberFormat="0" applyBorder="0" applyAlignment="0" applyProtection="0"/>
    <xf numFmtId="0" fontId="7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6" borderId="0" applyNumberFormat="0" applyBorder="0" applyAlignment="0" applyProtection="0"/>
    <xf numFmtId="0" fontId="42" fillId="17" borderId="0" applyNumberFormat="0" applyBorder="0" applyAlignment="0" applyProtection="0"/>
    <xf numFmtId="0" fontId="8" fillId="12" borderId="0" applyNumberFormat="0" applyBorder="0" applyAlignment="0" applyProtection="0"/>
    <xf numFmtId="0" fontId="42" fillId="13" borderId="0" applyNumberFormat="0" applyBorder="0" applyAlignment="0" applyProtection="0"/>
    <xf numFmtId="0" fontId="8" fillId="13" borderId="0" applyNumberFormat="0" applyBorder="0" applyAlignment="0" applyProtection="0"/>
    <xf numFmtId="0" fontId="42" fillId="18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21" borderId="0" applyNumberFormat="0" applyBorder="0" applyAlignment="0" applyProtection="0"/>
    <xf numFmtId="0" fontId="8" fillId="21" borderId="0" applyNumberFormat="0" applyBorder="0" applyAlignment="0" applyProtection="0"/>
    <xf numFmtId="0" fontId="24" fillId="0" borderId="0">
      <alignment/>
      <protection/>
    </xf>
    <xf numFmtId="0" fontId="42" fillId="22" borderId="0" applyNumberFormat="0" applyBorder="0" applyAlignment="0" applyProtection="0"/>
    <xf numFmtId="0" fontId="8" fillId="22" borderId="0" applyNumberFormat="0" applyBorder="0" applyAlignment="0" applyProtection="0"/>
    <xf numFmtId="0" fontId="42" fillId="23" borderId="0" applyNumberFormat="0" applyBorder="0" applyAlignment="0" applyProtection="0"/>
    <xf numFmtId="0" fontId="8" fillId="24" borderId="0" applyNumberFormat="0" applyBorder="0" applyAlignment="0" applyProtection="0"/>
    <xf numFmtId="0" fontId="42" fillId="25" borderId="0" applyNumberFormat="0" applyBorder="0" applyAlignment="0" applyProtection="0"/>
    <xf numFmtId="0" fontId="8" fillId="26" borderId="0" applyNumberFormat="0" applyBorder="0" applyAlignment="0" applyProtection="0"/>
    <xf numFmtId="0" fontId="42" fillId="18" borderId="0" applyNumberFormat="0" applyBorder="0" applyAlignment="0" applyProtection="0"/>
    <xf numFmtId="0" fontId="8" fillId="18" borderId="0" applyNumberFormat="0" applyBorder="0" applyAlignment="0" applyProtection="0"/>
    <xf numFmtId="0" fontId="42" fillId="27" borderId="0" applyNumberFormat="0" applyBorder="0" applyAlignment="0" applyProtection="0"/>
    <xf numFmtId="0" fontId="8" fillId="20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9" fillId="9" borderId="2" applyNumberFormat="0" applyAlignment="0" applyProtection="0"/>
    <xf numFmtId="9" fontId="0" fillId="0" borderId="0" applyFont="0" applyFill="0" applyBorder="0" applyAlignment="0" applyProtection="0"/>
    <xf numFmtId="0" fontId="44" fillId="31" borderId="3" applyNumberFormat="0" applyAlignment="0" applyProtection="0"/>
    <xf numFmtId="0" fontId="10" fillId="31" borderId="4" applyNumberFormat="0" applyAlignment="0" applyProtection="0"/>
    <xf numFmtId="0" fontId="45" fillId="31" borderId="1" applyNumberFormat="0" applyAlignment="0" applyProtection="0"/>
    <xf numFmtId="0" fontId="11" fillId="31" borderId="2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6" fillId="0" borderId="0">
      <alignment vertical="top"/>
      <protection/>
    </xf>
    <xf numFmtId="0" fontId="47" fillId="0" borderId="9" applyNumberFormat="0" applyFill="0" applyAlignment="0" applyProtection="0"/>
    <xf numFmtId="0" fontId="13" fillId="0" borderId="9" applyNumberFormat="0" applyFill="0" applyAlignment="0" applyProtection="0"/>
    <xf numFmtId="0" fontId="48" fillId="32" borderId="10" applyNumberFormat="0" applyAlignment="0" applyProtection="0"/>
    <xf numFmtId="0" fontId="14" fillId="33" borderId="11" applyNumberFormat="0" applyAlignment="0" applyProtection="0"/>
    <xf numFmtId="0" fontId="6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15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6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0" fillId="38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18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9" borderId="0" applyNumberFormat="0" applyBorder="0" applyAlignment="0" applyProtection="0"/>
    <xf numFmtId="0" fontId="20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2" fillId="40" borderId="16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56" fillId="40" borderId="0" xfId="0" applyFont="1" applyFill="1" applyAlignment="1">
      <alignment/>
    </xf>
    <xf numFmtId="0" fontId="57" fillId="40" borderId="0" xfId="0" applyFont="1" applyFill="1" applyAlignment="1">
      <alignment/>
    </xf>
    <xf numFmtId="3" fontId="56" fillId="40" borderId="0" xfId="0" applyNumberFormat="1" applyFont="1" applyFill="1" applyAlignment="1">
      <alignment/>
    </xf>
    <xf numFmtId="3" fontId="57" fillId="40" borderId="0" xfId="0" applyNumberFormat="1" applyFont="1" applyFill="1" applyAlignment="1">
      <alignment/>
    </xf>
    <xf numFmtId="0" fontId="56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40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56" fillId="40" borderId="16" xfId="0" applyFont="1" applyFill="1" applyBorder="1" applyAlignment="1">
      <alignment wrapText="1"/>
    </xf>
    <xf numFmtId="0" fontId="56" fillId="40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4" fontId="2" fillId="40" borderId="16" xfId="0" applyNumberFormat="1" applyFont="1" applyFill="1" applyBorder="1" applyAlignment="1">
      <alignment horizontal="right" vertical="center"/>
    </xf>
    <xf numFmtId="49" fontId="2" fillId="40" borderId="16" xfId="0" applyNumberFormat="1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left" vertical="center" wrapText="1"/>
    </xf>
    <xf numFmtId="0" fontId="56" fillId="41" borderId="0" xfId="0" applyFont="1" applyFill="1" applyAlignment="1">
      <alignment horizontal="center"/>
    </xf>
    <xf numFmtId="0" fontId="58" fillId="41" borderId="0" xfId="0" applyFont="1" applyFill="1" applyAlignment="1">
      <alignment wrapText="1"/>
    </xf>
    <xf numFmtId="0" fontId="59" fillId="41" borderId="0" xfId="0" applyFont="1" applyFill="1" applyAlignment="1">
      <alignment horizontal="center" vertical="center" wrapText="1"/>
    </xf>
    <xf numFmtId="0" fontId="59" fillId="41" borderId="0" xfId="0" applyFont="1" applyFill="1" applyAlignment="1">
      <alignment vertical="center" wrapText="1"/>
    </xf>
    <xf numFmtId="0" fontId="56" fillId="41" borderId="0" xfId="0" applyFont="1" applyFill="1" applyAlignment="1">
      <alignment/>
    </xf>
    <xf numFmtId="0" fontId="59" fillId="40" borderId="0" xfId="0" applyFont="1" applyFill="1" applyAlignment="1">
      <alignment horizontal="left" vertical="center" wrapText="1"/>
    </xf>
    <xf numFmtId="0" fontId="60" fillId="41" borderId="0" xfId="0" applyFont="1" applyFill="1" applyAlignment="1">
      <alignment/>
    </xf>
    <xf numFmtId="49" fontId="56" fillId="41" borderId="0" xfId="0" applyNumberFormat="1" applyFont="1" applyFill="1" applyAlignment="1">
      <alignment/>
    </xf>
    <xf numFmtId="0" fontId="56" fillId="41" borderId="0" xfId="0" applyFont="1" applyFill="1" applyAlignment="1">
      <alignment wrapText="1"/>
    </xf>
    <xf numFmtId="0" fontId="56" fillId="41" borderId="0" xfId="0" applyFont="1" applyFill="1" applyAlignment="1">
      <alignment horizontal="right"/>
    </xf>
    <xf numFmtId="0" fontId="57" fillId="41" borderId="0" xfId="0" applyFont="1" applyFill="1" applyAlignment="1">
      <alignment horizontal="center" vertical="center"/>
    </xf>
    <xf numFmtId="0" fontId="57" fillId="0" borderId="16" xfId="95" applyFont="1" applyBorder="1" applyAlignment="1">
      <alignment horizontal="center" vertical="center" wrapText="1"/>
      <protection/>
    </xf>
    <xf numFmtId="0" fontId="56" fillId="0" borderId="16" xfId="95" applyFont="1" applyBorder="1" applyAlignment="1">
      <alignment horizontal="center" vertical="top" wrapText="1"/>
      <protection/>
    </xf>
    <xf numFmtId="0" fontId="57" fillId="0" borderId="16" xfId="95" applyFont="1" applyBorder="1" applyAlignment="1">
      <alignment horizontal="center" vertical="center"/>
      <protection/>
    </xf>
    <xf numFmtId="0" fontId="57" fillId="0" borderId="16" xfId="95" applyFont="1" applyBorder="1" applyAlignment="1">
      <alignment vertical="center" wrapText="1"/>
      <protection/>
    </xf>
    <xf numFmtId="3" fontId="57" fillId="0" borderId="16" xfId="95" applyNumberFormat="1" applyFont="1" applyBorder="1" applyAlignment="1">
      <alignment horizontal="right"/>
      <protection/>
    </xf>
    <xf numFmtId="0" fontId="56" fillId="0" borderId="16" xfId="95" applyFont="1" applyBorder="1" applyAlignment="1">
      <alignment horizontal="center" vertical="center"/>
      <protection/>
    </xf>
    <xf numFmtId="0" fontId="56" fillId="0" borderId="16" xfId="95" applyFont="1" applyBorder="1" applyAlignment="1">
      <alignment vertical="center" wrapText="1"/>
      <protection/>
    </xf>
    <xf numFmtId="3" fontId="56" fillId="0" borderId="16" xfId="95" applyNumberFormat="1" applyFont="1" applyBorder="1" applyAlignment="1">
      <alignment horizontal="right"/>
      <protection/>
    </xf>
    <xf numFmtId="0" fontId="57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7" fillId="41" borderId="16" xfId="0" applyFont="1" applyFill="1" applyBorder="1" applyAlignment="1">
      <alignment wrapText="1"/>
    </xf>
    <xf numFmtId="0" fontId="56" fillId="41" borderId="16" xfId="0" applyFont="1" applyFill="1" applyBorder="1" applyAlignment="1">
      <alignment horizontal="center" wrapText="1"/>
    </xf>
    <xf numFmtId="3" fontId="56" fillId="41" borderId="16" xfId="0" applyNumberFormat="1" applyFont="1" applyFill="1" applyBorder="1" applyAlignment="1">
      <alignment horizontal="right" wrapText="1"/>
    </xf>
    <xf numFmtId="49" fontId="56" fillId="41" borderId="16" xfId="0" applyNumberFormat="1" applyFont="1" applyFill="1" applyBorder="1" applyAlignment="1">
      <alignment wrapText="1"/>
    </xf>
    <xf numFmtId="4" fontId="2" fillId="41" borderId="16" xfId="0" applyNumberFormat="1" applyFont="1" applyFill="1" applyBorder="1" applyAlignment="1">
      <alignment wrapText="1"/>
    </xf>
    <xf numFmtId="4" fontId="2" fillId="40" borderId="16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41" borderId="17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4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9" fontId="2" fillId="0" borderId="16" xfId="51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vertical="center" wrapText="1"/>
    </xf>
    <xf numFmtId="3" fontId="2" fillId="40" borderId="0" xfId="0" applyNumberFormat="1" applyFont="1" applyFill="1" applyAlignment="1">
      <alignment horizontal="right"/>
    </xf>
    <xf numFmtId="0" fontId="31" fillId="0" borderId="0" xfId="0" applyFont="1" applyAlignment="1">
      <alignment/>
    </xf>
    <xf numFmtId="49" fontId="25" fillId="41" borderId="0" xfId="0" applyNumberFormat="1" applyFont="1" applyFill="1" applyAlignment="1">
      <alignment vertical="center" wrapText="1"/>
    </xf>
    <xf numFmtId="4" fontId="2" fillId="40" borderId="17" xfId="0" applyNumberFormat="1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left" vertical="center" wrapText="1"/>
    </xf>
    <xf numFmtId="0" fontId="2" fillId="40" borderId="20" xfId="0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/>
    </xf>
    <xf numFmtId="4" fontId="2" fillId="41" borderId="17" xfId="0" applyNumberFormat="1" applyFont="1" applyFill="1" applyBorder="1" applyAlignment="1">
      <alignment vertical="center"/>
    </xf>
    <xf numFmtId="0" fontId="29" fillId="0" borderId="0" xfId="0" applyFont="1" applyAlignment="1">
      <alignment horizontal="right"/>
    </xf>
    <xf numFmtId="4" fontId="55" fillId="0" borderId="16" xfId="0" applyNumberFormat="1" applyFont="1" applyBorder="1" applyAlignment="1">
      <alignment horizontal="right" vertical="center" wrapText="1"/>
    </xf>
    <xf numFmtId="3" fontId="56" fillId="0" borderId="16" xfId="95" applyNumberFormat="1" applyFont="1" applyFill="1" applyBorder="1" applyAlignment="1">
      <alignment horizontal="right"/>
      <protection/>
    </xf>
    <xf numFmtId="0" fontId="56" fillId="40" borderId="16" xfId="0" applyFont="1" applyFill="1" applyBorder="1" applyAlignment="1">
      <alignment horizontal="left" vertical="center"/>
    </xf>
    <xf numFmtId="4" fontId="56" fillId="0" borderId="16" xfId="0" applyNumberFormat="1" applyFont="1" applyBorder="1" applyAlignment="1">
      <alignment vertical="center" wrapText="1"/>
    </xf>
    <xf numFmtId="3" fontId="56" fillId="0" borderId="0" xfId="0" applyNumberFormat="1" applyFont="1" applyAlignment="1">
      <alignment/>
    </xf>
    <xf numFmtId="4" fontId="56" fillId="40" borderId="16" xfId="0" applyNumberFormat="1" applyFont="1" applyFill="1" applyBorder="1" applyAlignment="1">
      <alignment vertical="center" wrapText="1"/>
    </xf>
    <xf numFmtId="0" fontId="2" fillId="0" borderId="0" xfId="99" applyFont="1" applyAlignment="1">
      <alignment horizontal="left"/>
      <protection/>
    </xf>
    <xf numFmtId="0" fontId="59" fillId="4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40" borderId="16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5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/>
    </xf>
    <xf numFmtId="0" fontId="2" fillId="40" borderId="16" xfId="0" applyFont="1" applyFill="1" applyBorder="1" applyAlignment="1">
      <alignment horizontal="center" vertical="center" wrapText="1"/>
    </xf>
    <xf numFmtId="0" fontId="61" fillId="40" borderId="0" xfId="0" applyFont="1" applyFill="1" applyAlignment="1">
      <alignment horizontal="center"/>
    </xf>
    <xf numFmtId="0" fontId="56" fillId="41" borderId="0" xfId="0" applyFont="1" applyFill="1" applyAlignment="1">
      <alignment horizontal="center"/>
    </xf>
    <xf numFmtId="0" fontId="61" fillId="41" borderId="0" xfId="0" applyFont="1" applyFill="1" applyAlignment="1">
      <alignment horizontal="center" wrapText="1"/>
    </xf>
    <xf numFmtId="49" fontId="62" fillId="41" borderId="0" xfId="0" applyNumberFormat="1" applyFont="1" applyFill="1" applyAlignment="1">
      <alignment horizontal="center"/>
    </xf>
    <xf numFmtId="0" fontId="56" fillId="41" borderId="0" xfId="0" applyFont="1" applyFill="1" applyAlignment="1">
      <alignment horizontal="center" vertical="top"/>
    </xf>
    <xf numFmtId="0" fontId="57" fillId="0" borderId="16" xfId="95" applyFont="1" applyBorder="1" applyAlignment="1">
      <alignment horizontal="center" vertical="center" wrapText="1"/>
      <protection/>
    </xf>
    <xf numFmtId="0" fontId="56" fillId="0" borderId="0" xfId="99" applyFont="1" applyAlignment="1">
      <alignment horizontal="left"/>
      <protection/>
    </xf>
    <xf numFmtId="0" fontId="56" fillId="4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" fillId="40" borderId="19" xfId="0" applyFont="1" applyFill="1" applyBorder="1" applyAlignment="1">
      <alignment horizontal="left" vertical="center" wrapText="1"/>
    </xf>
    <xf numFmtId="0" fontId="2" fillId="40" borderId="20" xfId="0" applyFont="1" applyFill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40" borderId="19" xfId="0" applyFont="1" applyFill="1" applyBorder="1" applyAlignment="1">
      <alignment horizontal="left" vertical="center" wrapText="1"/>
    </xf>
    <xf numFmtId="0" fontId="56" fillId="40" borderId="20" xfId="0" applyFont="1" applyFill="1" applyBorder="1" applyAlignment="1">
      <alignment horizontal="left" vertical="center" wrapText="1"/>
    </xf>
    <xf numFmtId="0" fontId="2" fillId="0" borderId="19" xfId="51" applyFont="1" applyBorder="1" applyAlignment="1">
      <alignment horizontal="center" vertical="center" wrapText="1"/>
      <protection/>
    </xf>
    <xf numFmtId="0" fontId="2" fillId="0" borderId="20" xfId="51" applyFont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</cellXfs>
  <cellStyles count="10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Доходи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ідсотковий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2 2" xfId="76"/>
    <cellStyle name="Заголовок 3" xfId="77"/>
    <cellStyle name="Заголовок 4" xfId="78"/>
    <cellStyle name="Звичайний 2" xfId="79"/>
    <cellStyle name="Звичайний 2 2" xfId="80"/>
    <cellStyle name="Звичайний 2 3" xfId="81"/>
    <cellStyle name="Звичайний 2 4" xfId="82"/>
    <cellStyle name="Звичайний 3" xfId="83"/>
    <cellStyle name="Звичайний_Додаток _ 3 зм_ни 4575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ейтральный" xfId="90"/>
    <cellStyle name="Нейтральный 2" xfId="91"/>
    <cellStyle name="Обычный 2" xfId="92"/>
    <cellStyle name="Обычный 2 2" xfId="93"/>
    <cellStyle name="Обычный 2 3" xfId="94"/>
    <cellStyle name="Обычный 2 5" xfId="95"/>
    <cellStyle name="Обычный 3" xfId="96"/>
    <cellStyle name="Обычный 4" xfId="97"/>
    <cellStyle name="Обычный 5" xfId="98"/>
    <cellStyle name="Обычный_дод на комісію про затверд бюд 2004_Dod 4.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інансовий 2" xfId="114"/>
    <cellStyle name="Хороший" xfId="115"/>
    <cellStyle name="Хороший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27.75390625" style="0" customWidth="1"/>
    <col min="2" max="2" width="32.75390625" style="0" customWidth="1"/>
    <col min="3" max="3" width="39.375" style="0" customWidth="1"/>
    <col min="4" max="4" width="30.00390625" style="0" customWidth="1"/>
    <col min="5" max="5" width="12.375" style="0" customWidth="1"/>
  </cols>
  <sheetData>
    <row r="1" spans="1:4" ht="79.5" customHeight="1">
      <c r="A1" s="56"/>
      <c r="B1" s="100" t="s">
        <v>246</v>
      </c>
      <c r="C1" s="100"/>
      <c r="D1" s="100"/>
    </row>
    <row r="2" spans="1:4" ht="15.75" customHeight="1">
      <c r="A2" s="56"/>
      <c r="B2" s="56"/>
      <c r="C2" s="5"/>
      <c r="D2" s="136" t="s">
        <v>245</v>
      </c>
    </row>
    <row r="3" spans="1:4" ht="12.75">
      <c r="A3" s="56"/>
      <c r="B3" s="56"/>
      <c r="C3" s="56"/>
      <c r="D3" s="56"/>
    </row>
    <row r="4" spans="1:4" ht="25.5" customHeight="1">
      <c r="A4" s="101" t="s">
        <v>218</v>
      </c>
      <c r="B4" s="101"/>
      <c r="C4" s="101"/>
      <c r="D4" s="101"/>
    </row>
    <row r="5" spans="1:3" ht="25.5" customHeight="1">
      <c r="A5" s="57"/>
      <c r="B5" s="57"/>
      <c r="C5" s="57"/>
    </row>
    <row r="6" spans="1:2" ht="14.25" customHeight="1">
      <c r="A6" s="58" t="s">
        <v>6</v>
      </c>
      <c r="B6" s="58"/>
    </row>
    <row r="7" spans="1:2" ht="15.75" customHeight="1">
      <c r="A7" s="1" t="s">
        <v>5</v>
      </c>
      <c r="B7" s="1"/>
    </row>
    <row r="8" spans="1:2" ht="15.75" customHeight="1">
      <c r="A8" s="59"/>
      <c r="B8" s="1"/>
    </row>
    <row r="9" spans="1:2" ht="15.75" customHeight="1">
      <c r="A9" s="59"/>
      <c r="B9" s="1"/>
    </row>
    <row r="10" spans="1:3" ht="30" customHeight="1">
      <c r="A10" s="102" t="s">
        <v>219</v>
      </c>
      <c r="B10" s="102"/>
      <c r="C10" s="102"/>
    </row>
    <row r="11" spans="1:2" ht="15.75" customHeight="1">
      <c r="A11" s="59"/>
      <c r="B11" s="1"/>
    </row>
    <row r="12" spans="1:4" ht="12.75">
      <c r="A12" s="60"/>
      <c r="C12" s="61"/>
      <c r="D12" s="61" t="s">
        <v>7</v>
      </c>
    </row>
    <row r="13" spans="1:4" s="7" customFormat="1" ht="49.5" customHeight="1">
      <c r="A13" s="62" t="s">
        <v>220</v>
      </c>
      <c r="B13" s="103" t="s">
        <v>221</v>
      </c>
      <c r="C13" s="104"/>
      <c r="D13" s="16" t="s">
        <v>8</v>
      </c>
    </row>
    <row r="14" spans="1:4" s="5" customFormat="1" ht="15.75">
      <c r="A14" s="8">
        <v>1</v>
      </c>
      <c r="B14" s="103">
        <v>2</v>
      </c>
      <c r="C14" s="104"/>
      <c r="D14" s="8">
        <v>3</v>
      </c>
    </row>
    <row r="15" spans="1:4" s="5" customFormat="1" ht="15.75" customHeight="1" hidden="1">
      <c r="A15" s="103" t="s">
        <v>222</v>
      </c>
      <c r="B15" s="105"/>
      <c r="C15" s="105"/>
      <c r="D15" s="105"/>
    </row>
    <row r="16" spans="1:4" s="5" customFormat="1" ht="15.75" customHeight="1" hidden="1">
      <c r="A16" s="103"/>
      <c r="B16" s="105"/>
      <c r="C16" s="105"/>
      <c r="D16" s="105"/>
    </row>
    <row r="17" spans="1:4" s="5" customFormat="1" ht="25.5" customHeight="1" hidden="1">
      <c r="A17" s="17">
        <v>41033900</v>
      </c>
      <c r="B17" s="106" t="s">
        <v>215</v>
      </c>
      <c r="C17" s="107"/>
      <c r="D17" s="63"/>
    </row>
    <row r="18" spans="1:4" s="5" customFormat="1" ht="27.75" customHeight="1" hidden="1">
      <c r="A18" s="17">
        <v>9900000000</v>
      </c>
      <c r="B18" s="106" t="s">
        <v>223</v>
      </c>
      <c r="C18" s="107"/>
      <c r="D18" s="63"/>
    </row>
    <row r="19" spans="1:4" s="5" customFormat="1" ht="27.75" customHeight="1" hidden="1">
      <c r="A19" s="17">
        <v>41032700</v>
      </c>
      <c r="B19" s="106" t="s">
        <v>190</v>
      </c>
      <c r="C19" s="107"/>
      <c r="D19" s="63"/>
    </row>
    <row r="20" spans="1:4" s="5" customFormat="1" ht="27.75" customHeight="1" hidden="1">
      <c r="A20" s="17">
        <v>9900000000</v>
      </c>
      <c r="B20" s="106" t="s">
        <v>223</v>
      </c>
      <c r="C20" s="107"/>
      <c r="D20" s="63"/>
    </row>
    <row r="21" spans="1:4" s="5" customFormat="1" ht="51.75" customHeight="1" hidden="1">
      <c r="A21" s="64">
        <v>41051000</v>
      </c>
      <c r="B21" s="106" t="s">
        <v>204</v>
      </c>
      <c r="C21" s="107"/>
      <c r="D21" s="65"/>
    </row>
    <row r="22" spans="1:4" s="5" customFormat="1" ht="27" customHeight="1" hidden="1">
      <c r="A22" s="64">
        <v>7100000000</v>
      </c>
      <c r="B22" s="106" t="s">
        <v>224</v>
      </c>
      <c r="C22" s="107"/>
      <c r="D22" s="66"/>
    </row>
    <row r="23" spans="1:4" s="5" customFormat="1" ht="216" customHeight="1" hidden="1">
      <c r="A23" s="64">
        <v>41050400</v>
      </c>
      <c r="B23" s="106" t="s">
        <v>201</v>
      </c>
      <c r="C23" s="107"/>
      <c r="D23" s="65"/>
    </row>
    <row r="24" spans="1:4" s="5" customFormat="1" ht="27" customHeight="1" hidden="1">
      <c r="A24" s="64">
        <v>7100000000</v>
      </c>
      <c r="B24" s="106" t="s">
        <v>224</v>
      </c>
      <c r="C24" s="107"/>
      <c r="D24" s="66"/>
    </row>
    <row r="25" spans="1:4" s="5" customFormat="1" ht="63" customHeight="1" hidden="1">
      <c r="A25" s="64">
        <v>41051400</v>
      </c>
      <c r="B25" s="106" t="s">
        <v>217</v>
      </c>
      <c r="C25" s="107"/>
      <c r="D25" s="69"/>
    </row>
    <row r="26" spans="1:4" s="5" customFormat="1" ht="28.5" customHeight="1" hidden="1">
      <c r="A26" s="64">
        <v>7100000000</v>
      </c>
      <c r="B26" s="106" t="s">
        <v>224</v>
      </c>
      <c r="C26" s="107"/>
      <c r="D26" s="69">
        <f>D25</f>
        <v>0</v>
      </c>
    </row>
    <row r="27" spans="1:4" s="5" customFormat="1" ht="64.5" customHeight="1" hidden="1">
      <c r="A27" s="64">
        <v>41055000</v>
      </c>
      <c r="B27" s="106" t="s">
        <v>212</v>
      </c>
      <c r="C27" s="107"/>
      <c r="D27" s="69"/>
    </row>
    <row r="28" spans="1:4" s="5" customFormat="1" ht="21" customHeight="1" hidden="1">
      <c r="A28" s="64">
        <v>7100000000</v>
      </c>
      <c r="B28" s="106" t="s">
        <v>224</v>
      </c>
      <c r="C28" s="107"/>
      <c r="D28" s="69">
        <f>D27</f>
        <v>0</v>
      </c>
    </row>
    <row r="29" spans="1:4" s="5" customFormat="1" ht="107.25" customHeight="1" hidden="1">
      <c r="A29" s="26">
        <v>41050900</v>
      </c>
      <c r="B29" s="106" t="s">
        <v>202</v>
      </c>
      <c r="C29" s="107"/>
      <c r="D29" s="69"/>
    </row>
    <row r="30" spans="1:4" s="5" customFormat="1" ht="21" customHeight="1" hidden="1">
      <c r="A30" s="64">
        <v>7100000000</v>
      </c>
      <c r="B30" s="106" t="s">
        <v>224</v>
      </c>
      <c r="C30" s="107"/>
      <c r="D30" s="69">
        <f>D29</f>
        <v>0</v>
      </c>
    </row>
    <row r="31" spans="1:4" s="5" customFormat="1" ht="47.25" customHeight="1" hidden="1">
      <c r="A31" s="17">
        <v>41040200</v>
      </c>
      <c r="B31" s="106" t="s">
        <v>216</v>
      </c>
      <c r="C31" s="107"/>
      <c r="D31" s="67"/>
    </row>
    <row r="32" spans="1:4" s="5" customFormat="1" ht="21" customHeight="1" hidden="1">
      <c r="A32" s="64">
        <v>7100000000</v>
      </c>
      <c r="B32" s="106" t="s">
        <v>224</v>
      </c>
      <c r="C32" s="107"/>
      <c r="D32" s="68"/>
    </row>
    <row r="33" spans="1:4" s="5" customFormat="1" ht="21" customHeight="1">
      <c r="A33" s="103" t="s">
        <v>225</v>
      </c>
      <c r="B33" s="105"/>
      <c r="C33" s="105"/>
      <c r="D33" s="105"/>
    </row>
    <row r="34" spans="1:4" s="5" customFormat="1" ht="84.75" customHeight="1" hidden="1">
      <c r="A34" s="64">
        <v>41052600</v>
      </c>
      <c r="B34" s="106" t="s">
        <v>209</v>
      </c>
      <c r="C34" s="107"/>
      <c r="D34" s="67"/>
    </row>
    <row r="35" spans="1:4" s="5" customFormat="1" ht="21" customHeight="1" hidden="1">
      <c r="A35" s="64">
        <v>7100000000</v>
      </c>
      <c r="B35" s="106" t="s">
        <v>224</v>
      </c>
      <c r="C35" s="107"/>
      <c r="D35" s="67">
        <f>D34</f>
        <v>0</v>
      </c>
    </row>
    <row r="36" spans="1:4" s="5" customFormat="1" ht="66.75" customHeight="1">
      <c r="A36" s="64">
        <v>41052600</v>
      </c>
      <c r="B36" s="106" t="s">
        <v>209</v>
      </c>
      <c r="C36" s="107"/>
      <c r="D36" s="69">
        <v>-2000000</v>
      </c>
    </row>
    <row r="37" spans="1:4" s="5" customFormat="1" ht="64.5" customHeight="1">
      <c r="A37" s="64">
        <v>41053500</v>
      </c>
      <c r="B37" s="106" t="s">
        <v>243</v>
      </c>
      <c r="C37" s="107"/>
      <c r="D37" s="69">
        <v>2000000</v>
      </c>
    </row>
    <row r="38" spans="1:4" s="5" customFormat="1" ht="21" customHeight="1">
      <c r="A38" s="64">
        <v>7100000000</v>
      </c>
      <c r="B38" s="106" t="s">
        <v>224</v>
      </c>
      <c r="C38" s="107"/>
      <c r="D38" s="69">
        <f>D36+D37</f>
        <v>0</v>
      </c>
    </row>
    <row r="39" spans="1:4" s="5" customFormat="1" ht="30" customHeight="1" hidden="1">
      <c r="A39" s="64">
        <v>41053400</v>
      </c>
      <c r="B39" s="106" t="s">
        <v>210</v>
      </c>
      <c r="C39" s="107"/>
      <c r="D39" s="69"/>
    </row>
    <row r="40" spans="1:4" s="5" customFormat="1" ht="27" customHeight="1" hidden="1">
      <c r="A40" s="64">
        <v>7100000000</v>
      </c>
      <c r="B40" s="106" t="s">
        <v>224</v>
      </c>
      <c r="C40" s="107"/>
      <c r="D40" s="69">
        <f>D39</f>
        <v>0</v>
      </c>
    </row>
    <row r="41" spans="1:4" s="5" customFormat="1" ht="21" customHeight="1">
      <c r="A41" s="64" t="s">
        <v>226</v>
      </c>
      <c r="B41" s="106" t="s">
        <v>227</v>
      </c>
      <c r="C41" s="107"/>
      <c r="D41" s="69">
        <f>D42+D43</f>
        <v>0</v>
      </c>
    </row>
    <row r="42" spans="1:4" s="5" customFormat="1" ht="21" customHeight="1">
      <c r="A42" s="64" t="s">
        <v>226</v>
      </c>
      <c r="B42" s="106" t="s">
        <v>228</v>
      </c>
      <c r="C42" s="107"/>
      <c r="D42" s="69">
        <f>D26+D24+D20+D29+D28</f>
        <v>0</v>
      </c>
    </row>
    <row r="43" spans="1:4" s="5" customFormat="1" ht="21" customHeight="1">
      <c r="A43" s="64" t="s">
        <v>226</v>
      </c>
      <c r="B43" s="106" t="s">
        <v>229</v>
      </c>
      <c r="C43" s="107"/>
      <c r="D43" s="69">
        <f>D35+D40+D38</f>
        <v>0</v>
      </c>
    </row>
    <row r="44" spans="1:4" ht="12.75">
      <c r="A44" s="56"/>
      <c r="B44" s="56"/>
      <c r="C44" s="56"/>
      <c r="D44" s="56"/>
    </row>
    <row r="45" spans="1:4" ht="12.75" hidden="1">
      <c r="A45" s="56"/>
      <c r="B45" s="56"/>
      <c r="C45" s="56"/>
      <c r="D45" s="56"/>
    </row>
    <row r="46" spans="1:4" ht="27.75" customHeight="1" hidden="1">
      <c r="A46" s="109" t="s">
        <v>230</v>
      </c>
      <c r="B46" s="109"/>
      <c r="C46" s="109"/>
      <c r="D46" s="56"/>
    </row>
    <row r="47" spans="1:4" ht="12.75" hidden="1">
      <c r="A47" s="56"/>
      <c r="B47" s="56"/>
      <c r="C47" s="56"/>
      <c r="D47" s="56"/>
    </row>
    <row r="48" spans="1:4" ht="12.75" hidden="1">
      <c r="A48" s="56"/>
      <c r="B48" s="56"/>
      <c r="C48" s="56"/>
      <c r="D48" s="56"/>
    </row>
    <row r="49" spans="1:4" ht="63" hidden="1">
      <c r="A49" s="70" t="s">
        <v>231</v>
      </c>
      <c r="B49" s="110" t="s">
        <v>10</v>
      </c>
      <c r="C49" s="70" t="s">
        <v>232</v>
      </c>
      <c r="D49" s="112" t="s">
        <v>8</v>
      </c>
    </row>
    <row r="50" spans="1:4" ht="39.75" customHeight="1" hidden="1">
      <c r="A50" s="71" t="s">
        <v>233</v>
      </c>
      <c r="B50" s="111"/>
      <c r="C50" s="71" t="s">
        <v>234</v>
      </c>
      <c r="D50" s="113"/>
    </row>
    <row r="51" spans="1:4" ht="15.75" hidden="1">
      <c r="A51" s="72">
        <v>1</v>
      </c>
      <c r="B51" s="72">
        <v>2</v>
      </c>
      <c r="C51" s="72">
        <v>3</v>
      </c>
      <c r="D51" s="72">
        <v>4</v>
      </c>
    </row>
    <row r="52" spans="1:4" ht="16.5" customHeight="1" hidden="1">
      <c r="A52" s="114" t="s">
        <v>235</v>
      </c>
      <c r="B52" s="114"/>
      <c r="C52" s="114"/>
      <c r="D52" s="114"/>
    </row>
    <row r="53" spans="1:4" ht="15.75" hidden="1">
      <c r="A53" s="72">
        <v>3719110</v>
      </c>
      <c r="B53" s="72">
        <v>9110</v>
      </c>
      <c r="C53" s="73" t="s">
        <v>2</v>
      </c>
      <c r="D53" s="74"/>
    </row>
    <row r="54" spans="1:4" ht="15.75" hidden="1">
      <c r="A54" s="72">
        <v>9900000000</v>
      </c>
      <c r="B54" s="72"/>
      <c r="C54" s="73" t="s">
        <v>223</v>
      </c>
      <c r="D54" s="74"/>
    </row>
    <row r="55" spans="1:4" ht="16.5" customHeight="1" hidden="1">
      <c r="A55" s="114" t="s">
        <v>236</v>
      </c>
      <c r="B55" s="114"/>
      <c r="C55" s="114"/>
      <c r="D55" s="114"/>
    </row>
    <row r="56" spans="1:4" ht="16.5" customHeight="1" hidden="1">
      <c r="A56" s="72"/>
      <c r="B56" s="72"/>
      <c r="C56" s="73"/>
      <c r="D56" s="72"/>
    </row>
    <row r="57" spans="1:4" ht="15.75" hidden="1">
      <c r="A57" s="72"/>
      <c r="B57" s="72"/>
      <c r="C57" s="73"/>
      <c r="D57" s="72"/>
    </row>
    <row r="58" spans="1:4" ht="31.5" hidden="1">
      <c r="A58" s="72" t="s">
        <v>11</v>
      </c>
      <c r="B58" s="72" t="s">
        <v>11</v>
      </c>
      <c r="C58" s="73" t="s">
        <v>237</v>
      </c>
      <c r="D58" s="74">
        <f>D59+D60</f>
        <v>0</v>
      </c>
    </row>
    <row r="59" spans="1:4" ht="15.75" hidden="1">
      <c r="A59" s="72" t="s">
        <v>11</v>
      </c>
      <c r="B59" s="72" t="s">
        <v>11</v>
      </c>
      <c r="C59" s="73" t="s">
        <v>228</v>
      </c>
      <c r="D59" s="74">
        <f>D54</f>
        <v>0</v>
      </c>
    </row>
    <row r="60" spans="1:4" ht="15.75" hidden="1">
      <c r="A60" s="72" t="s">
        <v>11</v>
      </c>
      <c r="B60" s="72" t="s">
        <v>11</v>
      </c>
      <c r="C60" s="73" t="s">
        <v>229</v>
      </c>
      <c r="D60" s="72">
        <f>D56</f>
        <v>0</v>
      </c>
    </row>
    <row r="61" spans="1:4" ht="12.75">
      <c r="A61" s="56"/>
      <c r="B61" s="56"/>
      <c r="C61" s="56"/>
      <c r="D61" s="56"/>
    </row>
    <row r="62" spans="1:4" ht="39" customHeight="1" hidden="1">
      <c r="A62" s="102" t="s">
        <v>230</v>
      </c>
      <c r="B62" s="102"/>
      <c r="C62" s="102"/>
      <c r="D62" s="102"/>
    </row>
    <row r="63" ht="12.75" hidden="1"/>
    <row r="64" ht="12.75" hidden="1">
      <c r="D64" s="75" t="s">
        <v>7</v>
      </c>
    </row>
    <row r="65" spans="1:4" ht="63" hidden="1">
      <c r="A65" s="72" t="s">
        <v>231</v>
      </c>
      <c r="B65" s="114" t="s">
        <v>10</v>
      </c>
      <c r="C65" s="72" t="s">
        <v>232</v>
      </c>
      <c r="D65" s="114" t="s">
        <v>8</v>
      </c>
    </row>
    <row r="66" spans="1:4" ht="31.5" hidden="1">
      <c r="A66" s="72" t="s">
        <v>233</v>
      </c>
      <c r="B66" s="114"/>
      <c r="C66" s="72" t="s">
        <v>234</v>
      </c>
      <c r="D66" s="114"/>
    </row>
    <row r="67" spans="1:4" ht="15.75" hidden="1">
      <c r="A67" s="72">
        <v>1</v>
      </c>
      <c r="B67" s="72">
        <v>2</v>
      </c>
      <c r="C67" s="72">
        <v>3</v>
      </c>
      <c r="D67" s="72">
        <v>4</v>
      </c>
    </row>
    <row r="68" spans="1:4" ht="15.75" hidden="1">
      <c r="A68" s="117" t="s">
        <v>238</v>
      </c>
      <c r="B68" s="117"/>
      <c r="C68" s="117"/>
      <c r="D68" s="117"/>
    </row>
    <row r="69" spans="1:4" ht="63" hidden="1">
      <c r="A69" s="25" t="s">
        <v>12</v>
      </c>
      <c r="B69" s="76">
        <v>9800</v>
      </c>
      <c r="C69" s="26" t="s">
        <v>13</v>
      </c>
      <c r="D69" s="24"/>
    </row>
    <row r="70" spans="1:4" ht="15.75" hidden="1">
      <c r="A70" s="2">
        <v>9900000000</v>
      </c>
      <c r="B70" s="118" t="s">
        <v>223</v>
      </c>
      <c r="C70" s="118"/>
      <c r="D70" s="53">
        <f>D69</f>
        <v>0</v>
      </c>
    </row>
    <row r="71" spans="1:4" ht="15.75" hidden="1">
      <c r="A71" s="108" t="s">
        <v>236</v>
      </c>
      <c r="B71" s="108"/>
      <c r="C71" s="108"/>
      <c r="D71" s="108"/>
    </row>
    <row r="72" spans="1:4" ht="63" hidden="1">
      <c r="A72" s="25" t="s">
        <v>12</v>
      </c>
      <c r="B72" s="76">
        <v>9800</v>
      </c>
      <c r="C72" s="26" t="s">
        <v>13</v>
      </c>
      <c r="D72" s="24"/>
    </row>
    <row r="73" spans="1:4" ht="15.75" hidden="1">
      <c r="A73" s="8">
        <v>9900000000</v>
      </c>
      <c r="B73" s="115" t="s">
        <v>223</v>
      </c>
      <c r="C73" s="115"/>
      <c r="D73" s="54">
        <f>D72</f>
        <v>0</v>
      </c>
    </row>
    <row r="74" spans="1:4" ht="15.75" hidden="1">
      <c r="A74" s="77" t="s">
        <v>15</v>
      </c>
      <c r="B74" s="77" t="s">
        <v>14</v>
      </c>
      <c r="C74" s="78" t="s">
        <v>16</v>
      </c>
      <c r="D74" s="79"/>
    </row>
    <row r="75" spans="1:4" ht="15.75" hidden="1">
      <c r="A75" s="80" t="s">
        <v>239</v>
      </c>
      <c r="B75" s="116" t="s">
        <v>240</v>
      </c>
      <c r="C75" s="116"/>
      <c r="D75" s="79"/>
    </row>
    <row r="76" spans="1:4" ht="15.75" customHeight="1" hidden="1">
      <c r="A76" s="23" t="s">
        <v>226</v>
      </c>
      <c r="B76" s="23" t="s">
        <v>226</v>
      </c>
      <c r="C76" s="81" t="s">
        <v>227</v>
      </c>
      <c r="D76" s="69">
        <f>D77+D78</f>
        <v>0</v>
      </c>
    </row>
    <row r="77" spans="1:4" ht="15.75" hidden="1">
      <c r="A77" s="23" t="s">
        <v>226</v>
      </c>
      <c r="B77" s="23" t="s">
        <v>226</v>
      </c>
      <c r="C77" s="81" t="s">
        <v>228</v>
      </c>
      <c r="D77" s="69">
        <f>D69</f>
        <v>0</v>
      </c>
    </row>
    <row r="78" spans="1:4" ht="15.75" hidden="1">
      <c r="A78" s="23" t="s">
        <v>226</v>
      </c>
      <c r="B78" s="23" t="s">
        <v>226</v>
      </c>
      <c r="C78" s="81" t="s">
        <v>229</v>
      </c>
      <c r="D78" s="69">
        <f>D74+D72</f>
        <v>0</v>
      </c>
    </row>
    <row r="79" spans="1:4" ht="15.75" hidden="1">
      <c r="A79" s="5"/>
      <c r="B79" s="5"/>
      <c r="C79" s="5"/>
      <c r="D79" s="5"/>
    </row>
    <row r="80" spans="1:4" ht="15.75">
      <c r="A80" s="5"/>
      <c r="B80" s="5"/>
      <c r="C80" s="5"/>
      <c r="D80" s="13"/>
    </row>
    <row r="81" spans="1:9" ht="15.75">
      <c r="A81" s="98" t="s">
        <v>1</v>
      </c>
      <c r="B81" s="98"/>
      <c r="C81" s="82" t="s">
        <v>18</v>
      </c>
      <c r="D81" s="9"/>
      <c r="E81" s="9"/>
      <c r="F81" s="11"/>
      <c r="G81" s="12"/>
      <c r="I81" s="14"/>
    </row>
    <row r="95" ht="12.75">
      <c r="B95" s="83"/>
    </row>
  </sheetData>
  <sheetProtection/>
  <mergeCells count="48">
    <mergeCell ref="B36:C36"/>
    <mergeCell ref="B73:C73"/>
    <mergeCell ref="B75:C75"/>
    <mergeCell ref="A81:B81"/>
    <mergeCell ref="B30:C30"/>
    <mergeCell ref="B29:C29"/>
    <mergeCell ref="A62:D62"/>
    <mergeCell ref="B65:B66"/>
    <mergeCell ref="D65:D66"/>
    <mergeCell ref="A68:D68"/>
    <mergeCell ref="B70:C70"/>
    <mergeCell ref="A71:D71"/>
    <mergeCell ref="B43:C43"/>
    <mergeCell ref="A46:C46"/>
    <mergeCell ref="B49:B50"/>
    <mergeCell ref="D49:D50"/>
    <mergeCell ref="A52:D52"/>
    <mergeCell ref="A55:D55"/>
    <mergeCell ref="B37:C37"/>
    <mergeCell ref="B38:C38"/>
    <mergeCell ref="B39:C39"/>
    <mergeCell ref="B40:C40"/>
    <mergeCell ref="B41:C41"/>
    <mergeCell ref="B42:C42"/>
    <mergeCell ref="B28:C28"/>
    <mergeCell ref="B31:C31"/>
    <mergeCell ref="B32:C32"/>
    <mergeCell ref="A33:D33"/>
    <mergeCell ref="B34:C34"/>
    <mergeCell ref="B35:C35"/>
    <mergeCell ref="B22:C22"/>
    <mergeCell ref="B23:C23"/>
    <mergeCell ref="B24:C24"/>
    <mergeCell ref="B25:C25"/>
    <mergeCell ref="B26:C26"/>
    <mergeCell ref="B27:C27"/>
    <mergeCell ref="A16:D16"/>
    <mergeCell ref="B17:C17"/>
    <mergeCell ref="B18:C18"/>
    <mergeCell ref="B19:C19"/>
    <mergeCell ref="B20:C20"/>
    <mergeCell ref="B21:C21"/>
    <mergeCell ref="B1:D1"/>
    <mergeCell ref="A4:D4"/>
    <mergeCell ref="A10:C10"/>
    <mergeCell ref="B13:C13"/>
    <mergeCell ref="B14:C14"/>
    <mergeCell ref="A15:D15"/>
  </mergeCells>
  <printOptions/>
  <pageMargins left="1.5748031496062993" right="0.5905511811023623" top="0.7874015748031497" bottom="0.7874015748031497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13.00390625" style="27" customWidth="1"/>
    <col min="2" max="2" width="76.125" style="35" customWidth="1"/>
    <col min="3" max="3" width="20.25390625" style="31" customWidth="1"/>
    <col min="4" max="4" width="20.00390625" style="11" customWidth="1"/>
    <col min="5" max="5" width="18.25390625" style="31" customWidth="1"/>
    <col min="6" max="6" width="16.125" style="31" customWidth="1"/>
    <col min="7" max="8" width="9.125" style="31" customWidth="1"/>
    <col min="9" max="9" width="16.125" style="31" customWidth="1"/>
    <col min="10" max="17" width="9.125" style="31" customWidth="1"/>
    <col min="18" max="16384" width="9.125" style="13" customWidth="1"/>
  </cols>
  <sheetData>
    <row r="1" spans="1:17" s="9" customFormat="1" ht="87" customHeight="1">
      <c r="A1" s="27"/>
      <c r="B1" s="28"/>
      <c r="C1" s="99" t="s">
        <v>249</v>
      </c>
      <c r="D1" s="99"/>
      <c r="E1" s="99"/>
      <c r="F1" s="99"/>
      <c r="G1" s="29"/>
      <c r="H1" s="29"/>
      <c r="I1" s="30"/>
      <c r="J1" s="31"/>
      <c r="K1" s="31"/>
      <c r="L1" s="31"/>
      <c r="M1" s="31"/>
      <c r="N1" s="31"/>
      <c r="O1" s="31"/>
      <c r="P1" s="31"/>
      <c r="Q1" s="31"/>
    </row>
    <row r="2" spans="1:17" s="9" customFormat="1" ht="18.75" customHeight="1">
      <c r="A2" s="27"/>
      <c r="B2" s="28"/>
      <c r="C2" s="13" t="s">
        <v>247</v>
      </c>
      <c r="D2" s="32"/>
      <c r="E2" s="32"/>
      <c r="F2" s="32"/>
      <c r="G2" s="29"/>
      <c r="H2" s="29"/>
      <c r="I2" s="30"/>
      <c r="J2" s="31"/>
      <c r="K2" s="31"/>
      <c r="L2" s="31"/>
      <c r="M2" s="31"/>
      <c r="N2" s="31"/>
      <c r="O2" s="31"/>
      <c r="P2" s="31"/>
      <c r="Q2" s="31"/>
    </row>
    <row r="3" spans="1:17" s="9" customFormat="1" ht="27.75" customHeight="1">
      <c r="A3" s="119" t="s">
        <v>19</v>
      </c>
      <c r="B3" s="120"/>
      <c r="C3" s="120"/>
      <c r="D3" s="120"/>
      <c r="E3" s="120"/>
      <c r="F3" s="120"/>
      <c r="G3" s="29"/>
      <c r="H3" s="29"/>
      <c r="I3" s="30"/>
      <c r="J3" s="31"/>
      <c r="K3" s="31"/>
      <c r="L3" s="31"/>
      <c r="M3" s="31"/>
      <c r="N3" s="31"/>
      <c r="O3" s="31"/>
      <c r="P3" s="31"/>
      <c r="Q3" s="31"/>
    </row>
    <row r="4" spans="1:6" s="33" customFormat="1" ht="21.75" customHeight="1">
      <c r="A4" s="119" t="s">
        <v>20</v>
      </c>
      <c r="B4" s="119"/>
      <c r="C4" s="119"/>
      <c r="D4" s="119"/>
      <c r="E4" s="119"/>
      <c r="F4" s="119"/>
    </row>
    <row r="5" spans="1:6" s="33" customFormat="1" ht="60.75" customHeight="1">
      <c r="A5" s="121" t="s">
        <v>21</v>
      </c>
      <c r="B5" s="121"/>
      <c r="C5" s="121"/>
      <c r="D5" s="121"/>
      <c r="E5" s="121"/>
      <c r="F5" s="121"/>
    </row>
    <row r="6" spans="1:6" s="34" customFormat="1" ht="24" customHeight="1">
      <c r="A6" s="122" t="s">
        <v>6</v>
      </c>
      <c r="B6" s="122"/>
      <c r="C6" s="122"/>
      <c r="D6" s="122"/>
      <c r="E6" s="122"/>
      <c r="F6" s="122"/>
    </row>
    <row r="7" spans="1:17" s="9" customFormat="1" ht="24.75" customHeight="1">
      <c r="A7" s="123" t="s">
        <v>5</v>
      </c>
      <c r="B7" s="123"/>
      <c r="C7" s="123"/>
      <c r="D7" s="123"/>
      <c r="E7" s="123"/>
      <c r="F7" s="12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2:17" s="9" customFormat="1" ht="24.75" customHeight="1">
      <c r="B8" s="35"/>
      <c r="D8" s="11"/>
      <c r="E8" s="31"/>
      <c r="F8" s="36" t="s">
        <v>22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10" customFormat="1" ht="24.75" customHeight="1">
      <c r="A9" s="124" t="s">
        <v>9</v>
      </c>
      <c r="B9" s="124" t="s">
        <v>23</v>
      </c>
      <c r="C9" s="124" t="s">
        <v>0</v>
      </c>
      <c r="D9" s="124" t="s">
        <v>3</v>
      </c>
      <c r="E9" s="124" t="s">
        <v>4</v>
      </c>
      <c r="F9" s="124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s="10" customFormat="1" ht="50.25" customHeight="1">
      <c r="A10" s="124"/>
      <c r="B10" s="124"/>
      <c r="C10" s="124"/>
      <c r="D10" s="124"/>
      <c r="E10" s="38" t="s">
        <v>0</v>
      </c>
      <c r="F10" s="38" t="s">
        <v>24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s="10" customFormat="1" ht="18.7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6" ht="15.75">
      <c r="A12" s="40" t="s">
        <v>25</v>
      </c>
      <c r="B12" s="41" t="s">
        <v>26</v>
      </c>
      <c r="C12" s="42">
        <f>D12+E12</f>
        <v>804106360</v>
      </c>
      <c r="D12" s="42">
        <f>D13+D21+D26+D33</f>
        <v>803946760</v>
      </c>
      <c r="E12" s="42">
        <f>E52</f>
        <v>159600</v>
      </c>
      <c r="F12" s="42">
        <v>0</v>
      </c>
    </row>
    <row r="13" spans="1:6" ht="31.5">
      <c r="A13" s="40" t="s">
        <v>27</v>
      </c>
      <c r="B13" s="41" t="s">
        <v>28</v>
      </c>
      <c r="C13" s="42">
        <f>D13+E13</f>
        <v>556549460</v>
      </c>
      <c r="D13" s="42">
        <f>D14+D19</f>
        <v>556549460</v>
      </c>
      <c r="E13" s="42">
        <v>0</v>
      </c>
      <c r="F13" s="42">
        <v>0</v>
      </c>
    </row>
    <row r="14" spans="1:6" ht="15.75">
      <c r="A14" s="40" t="s">
        <v>29</v>
      </c>
      <c r="B14" s="41" t="s">
        <v>30</v>
      </c>
      <c r="C14" s="42">
        <f aca="true" t="shared" si="0" ref="C14:C77">D14+E14</f>
        <v>554850560</v>
      </c>
      <c r="D14" s="42">
        <f>D15+D16+D17+D18</f>
        <v>554850560</v>
      </c>
      <c r="E14" s="42">
        <v>0</v>
      </c>
      <c r="F14" s="42">
        <v>0</v>
      </c>
    </row>
    <row r="15" spans="1:6" ht="31.5">
      <c r="A15" s="43" t="s">
        <v>31</v>
      </c>
      <c r="B15" s="44" t="s">
        <v>32</v>
      </c>
      <c r="C15" s="45">
        <f t="shared" si="0"/>
        <v>439807760</v>
      </c>
      <c r="D15" s="45">
        <v>439807760</v>
      </c>
      <c r="E15" s="45">
        <v>0</v>
      </c>
      <c r="F15" s="45">
        <v>0</v>
      </c>
    </row>
    <row r="16" spans="1:6" ht="47.25">
      <c r="A16" s="43" t="s">
        <v>33</v>
      </c>
      <c r="B16" s="44" t="s">
        <v>34</v>
      </c>
      <c r="C16" s="45">
        <f t="shared" si="0"/>
        <v>101842800</v>
      </c>
      <c r="D16" s="45">
        <v>101842800</v>
      </c>
      <c r="E16" s="45">
        <v>0</v>
      </c>
      <c r="F16" s="45">
        <v>0</v>
      </c>
    </row>
    <row r="17" spans="1:6" ht="31.5">
      <c r="A17" s="43" t="s">
        <v>35</v>
      </c>
      <c r="B17" s="44" t="s">
        <v>36</v>
      </c>
      <c r="C17" s="45">
        <f t="shared" si="0"/>
        <v>5000000</v>
      </c>
      <c r="D17" s="45">
        <v>5000000</v>
      </c>
      <c r="E17" s="45">
        <v>0</v>
      </c>
      <c r="F17" s="45">
        <v>0</v>
      </c>
    </row>
    <row r="18" spans="1:6" ht="31.5">
      <c r="A18" s="43" t="s">
        <v>37</v>
      </c>
      <c r="B18" s="44" t="s">
        <v>38</v>
      </c>
      <c r="C18" s="45">
        <f t="shared" si="0"/>
        <v>8200000</v>
      </c>
      <c r="D18" s="45">
        <v>8200000</v>
      </c>
      <c r="E18" s="45">
        <v>0</v>
      </c>
      <c r="F18" s="45">
        <v>0</v>
      </c>
    </row>
    <row r="19" spans="1:6" ht="15.75">
      <c r="A19" s="40" t="s">
        <v>39</v>
      </c>
      <c r="B19" s="41" t="s">
        <v>40</v>
      </c>
      <c r="C19" s="42">
        <f t="shared" si="0"/>
        <v>1698900</v>
      </c>
      <c r="D19" s="42">
        <f>D20</f>
        <v>1698900</v>
      </c>
      <c r="E19" s="42">
        <v>0</v>
      </c>
      <c r="F19" s="42">
        <v>0</v>
      </c>
    </row>
    <row r="20" spans="1:6" ht="31.5">
      <c r="A20" s="43" t="s">
        <v>41</v>
      </c>
      <c r="B20" s="44" t="s">
        <v>42</v>
      </c>
      <c r="C20" s="45">
        <f t="shared" si="0"/>
        <v>1698900</v>
      </c>
      <c r="D20" s="45">
        <v>1698900</v>
      </c>
      <c r="E20" s="45">
        <v>0</v>
      </c>
      <c r="F20" s="45">
        <v>0</v>
      </c>
    </row>
    <row r="21" spans="1:6" ht="15.75">
      <c r="A21" s="40" t="s">
        <v>43</v>
      </c>
      <c r="B21" s="41" t="s">
        <v>44</v>
      </c>
      <c r="C21" s="42">
        <f t="shared" si="0"/>
        <v>926900</v>
      </c>
      <c r="D21" s="42">
        <f>D22+D24</f>
        <v>926900</v>
      </c>
      <c r="E21" s="42">
        <v>0</v>
      </c>
      <c r="F21" s="42">
        <v>0</v>
      </c>
    </row>
    <row r="22" spans="1:6" ht="15.75">
      <c r="A22" s="40" t="s">
        <v>45</v>
      </c>
      <c r="B22" s="41" t="s">
        <v>46</v>
      </c>
      <c r="C22" s="42">
        <f t="shared" si="0"/>
        <v>701900</v>
      </c>
      <c r="D22" s="42">
        <f>D23</f>
        <v>701900</v>
      </c>
      <c r="E22" s="42">
        <v>0</v>
      </c>
      <c r="F22" s="42">
        <v>0</v>
      </c>
    </row>
    <row r="23" spans="1:6" ht="47.25">
      <c r="A23" s="43" t="s">
        <v>47</v>
      </c>
      <c r="B23" s="44" t="s">
        <v>48</v>
      </c>
      <c r="C23" s="45">
        <f t="shared" si="0"/>
        <v>701900</v>
      </c>
      <c r="D23" s="45">
        <v>701900</v>
      </c>
      <c r="E23" s="45">
        <v>0</v>
      </c>
      <c r="F23" s="45">
        <v>0</v>
      </c>
    </row>
    <row r="24" spans="1:6" ht="15.75">
      <c r="A24" s="40" t="s">
        <v>49</v>
      </c>
      <c r="B24" s="41" t="s">
        <v>50</v>
      </c>
      <c r="C24" s="42">
        <f t="shared" si="0"/>
        <v>225000</v>
      </c>
      <c r="D24" s="42">
        <f>D25</f>
        <v>225000</v>
      </c>
      <c r="E24" s="42">
        <v>0</v>
      </c>
      <c r="F24" s="42">
        <v>0</v>
      </c>
    </row>
    <row r="25" spans="1:6" ht="40.5" customHeight="1">
      <c r="A25" s="43" t="s">
        <v>51</v>
      </c>
      <c r="B25" s="44" t="s">
        <v>52</v>
      </c>
      <c r="C25" s="45">
        <f t="shared" si="0"/>
        <v>225000</v>
      </c>
      <c r="D25" s="45">
        <v>225000</v>
      </c>
      <c r="E25" s="45">
        <v>0</v>
      </c>
      <c r="F25" s="45">
        <v>0</v>
      </c>
    </row>
    <row r="26" spans="1:6" ht="27.75" customHeight="1">
      <c r="A26" s="40" t="s">
        <v>53</v>
      </c>
      <c r="B26" s="41" t="s">
        <v>54</v>
      </c>
      <c r="C26" s="42">
        <f t="shared" si="0"/>
        <v>71160000</v>
      </c>
      <c r="D26" s="42">
        <f>D27+D29+D31</f>
        <v>71160000</v>
      </c>
      <c r="E26" s="42">
        <v>0</v>
      </c>
      <c r="F26" s="42">
        <v>0</v>
      </c>
    </row>
    <row r="27" spans="1:6" ht="31.5">
      <c r="A27" s="40" t="s">
        <v>55</v>
      </c>
      <c r="B27" s="41" t="s">
        <v>56</v>
      </c>
      <c r="C27" s="42">
        <f t="shared" si="0"/>
        <v>6900000</v>
      </c>
      <c r="D27" s="42">
        <f>D28</f>
        <v>6900000</v>
      </c>
      <c r="E27" s="42">
        <v>0</v>
      </c>
      <c r="F27" s="42">
        <v>0</v>
      </c>
    </row>
    <row r="28" spans="1:6" ht="23.25" customHeight="1">
      <c r="A28" s="43" t="s">
        <v>57</v>
      </c>
      <c r="B28" s="44" t="s">
        <v>58</v>
      </c>
      <c r="C28" s="45">
        <f t="shared" si="0"/>
        <v>6900000</v>
      </c>
      <c r="D28" s="45">
        <v>6900000</v>
      </c>
      <c r="E28" s="45">
        <v>0</v>
      </c>
      <c r="F28" s="45">
        <v>0</v>
      </c>
    </row>
    <row r="29" spans="1:6" ht="31.5">
      <c r="A29" s="40" t="s">
        <v>59</v>
      </c>
      <c r="B29" s="41" t="s">
        <v>60</v>
      </c>
      <c r="C29" s="42">
        <f t="shared" si="0"/>
        <v>23500000</v>
      </c>
      <c r="D29" s="42">
        <f>D30</f>
        <v>23500000</v>
      </c>
      <c r="E29" s="42">
        <v>0</v>
      </c>
      <c r="F29" s="42">
        <v>0</v>
      </c>
    </row>
    <row r="30" spans="1:6" ht="27.75" customHeight="1">
      <c r="A30" s="43" t="s">
        <v>61</v>
      </c>
      <c r="B30" s="44" t="s">
        <v>58</v>
      </c>
      <c r="C30" s="45">
        <f t="shared" si="0"/>
        <v>23500000</v>
      </c>
      <c r="D30" s="45">
        <v>23500000</v>
      </c>
      <c r="E30" s="45">
        <v>0</v>
      </c>
      <c r="F30" s="45">
        <v>0</v>
      </c>
    </row>
    <row r="31" spans="1:6" ht="31.5">
      <c r="A31" s="40" t="s">
        <v>62</v>
      </c>
      <c r="B31" s="41" t="s">
        <v>63</v>
      </c>
      <c r="C31" s="42">
        <f t="shared" si="0"/>
        <v>40760000</v>
      </c>
      <c r="D31" s="42">
        <f>D32</f>
        <v>40760000</v>
      </c>
      <c r="E31" s="42">
        <v>0</v>
      </c>
      <c r="F31" s="42">
        <v>0</v>
      </c>
    </row>
    <row r="32" spans="1:6" ht="31.5">
      <c r="A32" s="43" t="s">
        <v>62</v>
      </c>
      <c r="B32" s="44" t="s">
        <v>63</v>
      </c>
      <c r="C32" s="45">
        <f t="shared" si="0"/>
        <v>40760000</v>
      </c>
      <c r="D32" s="45">
        <v>40760000</v>
      </c>
      <c r="E32" s="45">
        <v>0</v>
      </c>
      <c r="F32" s="45">
        <v>0</v>
      </c>
    </row>
    <row r="33" spans="1:6" ht="31.5">
      <c r="A33" s="40" t="s">
        <v>64</v>
      </c>
      <c r="B33" s="41" t="s">
        <v>65</v>
      </c>
      <c r="C33" s="42">
        <f t="shared" si="0"/>
        <v>175310400</v>
      </c>
      <c r="D33" s="42">
        <f>D34+D45+D48</f>
        <v>175310400</v>
      </c>
      <c r="E33" s="42">
        <v>0</v>
      </c>
      <c r="F33" s="42">
        <v>0</v>
      </c>
    </row>
    <row r="34" spans="1:6" ht="15.75">
      <c r="A34" s="40" t="s">
        <v>66</v>
      </c>
      <c r="B34" s="41" t="s">
        <v>67</v>
      </c>
      <c r="C34" s="42">
        <f t="shared" si="0"/>
        <v>65191950</v>
      </c>
      <c r="D34" s="42">
        <f>D35+D36+D37+D38+D39+D40+D41+D42+D43+D44</f>
        <v>65191950</v>
      </c>
      <c r="E34" s="42">
        <v>0</v>
      </c>
      <c r="F34" s="42">
        <v>0</v>
      </c>
    </row>
    <row r="35" spans="1:6" ht="31.5">
      <c r="A35" s="43" t="s">
        <v>68</v>
      </c>
      <c r="B35" s="44" t="s">
        <v>69</v>
      </c>
      <c r="C35" s="45">
        <f t="shared" si="0"/>
        <v>306900</v>
      </c>
      <c r="D35" s="45">
        <v>306900</v>
      </c>
      <c r="E35" s="45">
        <v>0</v>
      </c>
      <c r="F35" s="45">
        <v>0</v>
      </c>
    </row>
    <row r="36" spans="1:6" ht="31.5">
      <c r="A36" s="43" t="s">
        <v>70</v>
      </c>
      <c r="B36" s="44" t="s">
        <v>71</v>
      </c>
      <c r="C36" s="45">
        <f t="shared" si="0"/>
        <v>1366700</v>
      </c>
      <c r="D36" s="45">
        <v>1366700</v>
      </c>
      <c r="E36" s="45">
        <v>0</v>
      </c>
      <c r="F36" s="45">
        <v>0</v>
      </c>
    </row>
    <row r="37" spans="1:6" ht="31.5">
      <c r="A37" s="43" t="s">
        <v>72</v>
      </c>
      <c r="B37" s="44" t="s">
        <v>73</v>
      </c>
      <c r="C37" s="45">
        <f t="shared" si="0"/>
        <v>2576400</v>
      </c>
      <c r="D37" s="45">
        <v>2576400</v>
      </c>
      <c r="E37" s="45">
        <v>0</v>
      </c>
      <c r="F37" s="45">
        <v>0</v>
      </c>
    </row>
    <row r="38" spans="1:6" ht="31.5">
      <c r="A38" s="43" t="s">
        <v>74</v>
      </c>
      <c r="B38" s="44" t="s">
        <v>75</v>
      </c>
      <c r="C38" s="45">
        <f t="shared" si="0"/>
        <v>6198950</v>
      </c>
      <c r="D38" s="45">
        <v>6198950</v>
      </c>
      <c r="E38" s="45">
        <v>0</v>
      </c>
      <c r="F38" s="45">
        <v>0</v>
      </c>
    </row>
    <row r="39" spans="1:6" ht="15.75">
      <c r="A39" s="43" t="s">
        <v>76</v>
      </c>
      <c r="B39" s="44" t="s">
        <v>77</v>
      </c>
      <c r="C39" s="45">
        <f t="shared" si="0"/>
        <v>39250000</v>
      </c>
      <c r="D39" s="45">
        <v>39250000</v>
      </c>
      <c r="E39" s="45">
        <v>0</v>
      </c>
      <c r="F39" s="45">
        <v>0</v>
      </c>
    </row>
    <row r="40" spans="1:6" ht="15.75">
      <c r="A40" s="43" t="s">
        <v>78</v>
      </c>
      <c r="B40" s="44" t="s">
        <v>79</v>
      </c>
      <c r="C40" s="45">
        <f t="shared" si="0"/>
        <v>11000000</v>
      </c>
      <c r="D40" s="45">
        <v>11000000</v>
      </c>
      <c r="E40" s="45">
        <v>0</v>
      </c>
      <c r="F40" s="45">
        <v>0</v>
      </c>
    </row>
    <row r="41" spans="1:6" ht="15.75">
      <c r="A41" s="43" t="s">
        <v>80</v>
      </c>
      <c r="B41" s="44" t="s">
        <v>81</v>
      </c>
      <c r="C41" s="45">
        <f t="shared" si="0"/>
        <v>2532000</v>
      </c>
      <c r="D41" s="45">
        <v>2532000</v>
      </c>
      <c r="E41" s="45">
        <v>0</v>
      </c>
      <c r="F41" s="45">
        <v>0</v>
      </c>
    </row>
    <row r="42" spans="1:6" ht="15.75">
      <c r="A42" s="43" t="s">
        <v>82</v>
      </c>
      <c r="B42" s="44" t="s">
        <v>83</v>
      </c>
      <c r="C42" s="45">
        <f t="shared" si="0"/>
        <v>1436000</v>
      </c>
      <c r="D42" s="45">
        <v>1436000</v>
      </c>
      <c r="E42" s="45">
        <v>0</v>
      </c>
      <c r="F42" s="45">
        <v>0</v>
      </c>
    </row>
    <row r="43" spans="1:6" ht="15.75">
      <c r="A43" s="43" t="s">
        <v>84</v>
      </c>
      <c r="B43" s="44" t="s">
        <v>85</v>
      </c>
      <c r="C43" s="45">
        <f t="shared" si="0"/>
        <v>75000</v>
      </c>
      <c r="D43" s="45">
        <v>75000</v>
      </c>
      <c r="E43" s="45">
        <v>0</v>
      </c>
      <c r="F43" s="45">
        <v>0</v>
      </c>
    </row>
    <row r="44" spans="1:6" ht="15.75">
      <c r="A44" s="43" t="s">
        <v>86</v>
      </c>
      <c r="B44" s="44" t="s">
        <v>87</v>
      </c>
      <c r="C44" s="45">
        <f t="shared" si="0"/>
        <v>450000</v>
      </c>
      <c r="D44" s="45">
        <v>450000</v>
      </c>
      <c r="E44" s="45">
        <v>0</v>
      </c>
      <c r="F44" s="45">
        <v>0</v>
      </c>
    </row>
    <row r="45" spans="1:6" ht="15.75">
      <c r="A45" s="40" t="s">
        <v>88</v>
      </c>
      <c r="B45" s="41" t="s">
        <v>89</v>
      </c>
      <c r="C45" s="42">
        <f t="shared" si="0"/>
        <v>568150</v>
      </c>
      <c r="D45" s="42">
        <f>D46+D47</f>
        <v>568150</v>
      </c>
      <c r="E45" s="42">
        <v>0</v>
      </c>
      <c r="F45" s="42">
        <v>0</v>
      </c>
    </row>
    <row r="46" spans="1:6" ht="15.75">
      <c r="A46" s="43" t="s">
        <v>90</v>
      </c>
      <c r="B46" s="44" t="s">
        <v>91</v>
      </c>
      <c r="C46" s="45">
        <f t="shared" si="0"/>
        <v>292500</v>
      </c>
      <c r="D46" s="45">
        <v>292500</v>
      </c>
      <c r="E46" s="45">
        <v>0</v>
      </c>
      <c r="F46" s="45">
        <v>0</v>
      </c>
    </row>
    <row r="47" spans="1:6" ht="15.75">
      <c r="A47" s="43" t="s">
        <v>92</v>
      </c>
      <c r="B47" s="44" t="s">
        <v>93</v>
      </c>
      <c r="C47" s="45">
        <f t="shared" si="0"/>
        <v>275650</v>
      </c>
      <c r="D47" s="45">
        <v>275650</v>
      </c>
      <c r="E47" s="45">
        <v>0</v>
      </c>
      <c r="F47" s="45">
        <v>0</v>
      </c>
    </row>
    <row r="48" spans="1:6" ht="15.75">
      <c r="A48" s="40" t="s">
        <v>94</v>
      </c>
      <c r="B48" s="41" t="s">
        <v>95</v>
      </c>
      <c r="C48" s="42">
        <f t="shared" si="0"/>
        <v>109550300</v>
      </c>
      <c r="D48" s="42">
        <f>D49+D50+D51</f>
        <v>109550300</v>
      </c>
      <c r="E48" s="42">
        <v>0</v>
      </c>
      <c r="F48" s="42">
        <v>0</v>
      </c>
    </row>
    <row r="49" spans="1:6" ht="15.75">
      <c r="A49" s="43" t="s">
        <v>96</v>
      </c>
      <c r="B49" s="44" t="s">
        <v>97</v>
      </c>
      <c r="C49" s="45">
        <f t="shared" si="0"/>
        <v>15700000</v>
      </c>
      <c r="D49" s="45">
        <v>15700000</v>
      </c>
      <c r="E49" s="45">
        <v>0</v>
      </c>
      <c r="F49" s="45">
        <v>0</v>
      </c>
    </row>
    <row r="50" spans="1:6" ht="15.75">
      <c r="A50" s="43" t="s">
        <v>98</v>
      </c>
      <c r="B50" s="44" t="s">
        <v>99</v>
      </c>
      <c r="C50" s="45">
        <f t="shared" si="0"/>
        <v>93253300</v>
      </c>
      <c r="D50" s="45">
        <v>93253300</v>
      </c>
      <c r="E50" s="45">
        <v>0</v>
      </c>
      <c r="F50" s="45">
        <v>0</v>
      </c>
    </row>
    <row r="51" spans="1:6" ht="47.25">
      <c r="A51" s="43" t="s">
        <v>100</v>
      </c>
      <c r="B51" s="44" t="s">
        <v>101</v>
      </c>
      <c r="C51" s="45">
        <f t="shared" si="0"/>
        <v>597000</v>
      </c>
      <c r="D51" s="45">
        <v>597000</v>
      </c>
      <c r="E51" s="45">
        <v>0</v>
      </c>
      <c r="F51" s="45">
        <v>0</v>
      </c>
    </row>
    <row r="52" spans="1:6" ht="15.75">
      <c r="A52" s="40" t="s">
        <v>102</v>
      </c>
      <c r="B52" s="41" t="s">
        <v>103</v>
      </c>
      <c r="C52" s="42">
        <f t="shared" si="0"/>
        <v>159600</v>
      </c>
      <c r="D52" s="42">
        <v>0</v>
      </c>
      <c r="E52" s="42">
        <f>E53</f>
        <v>159600</v>
      </c>
      <c r="F52" s="42">
        <v>0</v>
      </c>
    </row>
    <row r="53" spans="1:6" ht="15.75">
      <c r="A53" s="40" t="s">
        <v>104</v>
      </c>
      <c r="B53" s="41" t="s">
        <v>105</v>
      </c>
      <c r="C53" s="42">
        <f t="shared" si="0"/>
        <v>159600</v>
      </c>
      <c r="D53" s="42">
        <v>0</v>
      </c>
      <c r="E53" s="42">
        <f>E54+E55+E56</f>
        <v>159600</v>
      </c>
      <c r="F53" s="42">
        <v>0</v>
      </c>
    </row>
    <row r="54" spans="1:6" ht="47.25">
      <c r="A54" s="43" t="s">
        <v>106</v>
      </c>
      <c r="B54" s="44" t="s">
        <v>107</v>
      </c>
      <c r="C54" s="45">
        <f t="shared" si="0"/>
        <v>47300</v>
      </c>
      <c r="D54" s="45">
        <v>0</v>
      </c>
      <c r="E54" s="45">
        <v>47300</v>
      </c>
      <c r="F54" s="45">
        <v>0</v>
      </c>
    </row>
    <row r="55" spans="1:6" ht="31.5">
      <c r="A55" s="43" t="s">
        <v>108</v>
      </c>
      <c r="B55" s="44" t="s">
        <v>109</v>
      </c>
      <c r="C55" s="45">
        <f t="shared" si="0"/>
        <v>78800</v>
      </c>
      <c r="D55" s="45">
        <v>0</v>
      </c>
      <c r="E55" s="45">
        <v>78800</v>
      </c>
      <c r="F55" s="45">
        <v>0</v>
      </c>
    </row>
    <row r="56" spans="1:6" ht="47.25">
      <c r="A56" s="43" t="s">
        <v>110</v>
      </c>
      <c r="B56" s="44" t="s">
        <v>111</v>
      </c>
      <c r="C56" s="45">
        <f t="shared" si="0"/>
        <v>33500</v>
      </c>
      <c r="D56" s="45">
        <v>0</v>
      </c>
      <c r="E56" s="45">
        <v>33500</v>
      </c>
      <c r="F56" s="45">
        <v>0</v>
      </c>
    </row>
    <row r="57" spans="1:6" ht="15.75">
      <c r="A57" s="40" t="s">
        <v>112</v>
      </c>
      <c r="B57" s="41" t="s">
        <v>113</v>
      </c>
      <c r="C57" s="42">
        <f t="shared" si="0"/>
        <v>59774379</v>
      </c>
      <c r="D57" s="42">
        <f>D58+D66+D77</f>
        <v>17000235</v>
      </c>
      <c r="E57" s="42">
        <f>E58+E77+E82</f>
        <v>42774144</v>
      </c>
      <c r="F57" s="42">
        <v>0</v>
      </c>
    </row>
    <row r="58" spans="1:6" ht="15.75">
      <c r="A58" s="40" t="s">
        <v>114</v>
      </c>
      <c r="B58" s="41" t="s">
        <v>115</v>
      </c>
      <c r="C58" s="42">
        <f t="shared" si="0"/>
        <v>5806200</v>
      </c>
      <c r="D58" s="42">
        <f>D59+D61+D65</f>
        <v>5606200</v>
      </c>
      <c r="E58" s="42">
        <f>E65</f>
        <v>200000</v>
      </c>
      <c r="F58" s="42">
        <v>0</v>
      </c>
    </row>
    <row r="59" spans="1:6" ht="78.75">
      <c r="A59" s="40">
        <v>21010000</v>
      </c>
      <c r="B59" s="46" t="s">
        <v>116</v>
      </c>
      <c r="C59" s="42">
        <f t="shared" si="0"/>
        <v>2486100</v>
      </c>
      <c r="D59" s="42">
        <f>D60</f>
        <v>2486100</v>
      </c>
      <c r="E59" s="42">
        <v>0</v>
      </c>
      <c r="F59" s="42">
        <v>0</v>
      </c>
    </row>
    <row r="60" spans="1:6" ht="31.5">
      <c r="A60" s="43" t="s">
        <v>117</v>
      </c>
      <c r="B60" s="44" t="s">
        <v>118</v>
      </c>
      <c r="C60" s="45">
        <f t="shared" si="0"/>
        <v>2486100</v>
      </c>
      <c r="D60" s="45">
        <v>2486100</v>
      </c>
      <c r="E60" s="45">
        <v>0</v>
      </c>
      <c r="F60" s="45">
        <v>0</v>
      </c>
    </row>
    <row r="61" spans="1:6" ht="15.75">
      <c r="A61" s="40" t="s">
        <v>119</v>
      </c>
      <c r="B61" s="41" t="s">
        <v>120</v>
      </c>
      <c r="C61" s="42">
        <f t="shared" si="0"/>
        <v>3120100</v>
      </c>
      <c r="D61" s="42">
        <f>D62+D63+D64</f>
        <v>3120100</v>
      </c>
      <c r="E61" s="42">
        <v>0</v>
      </c>
      <c r="F61" s="42">
        <v>0</v>
      </c>
    </row>
    <row r="62" spans="1:6" ht="15.75">
      <c r="A62" s="43" t="s">
        <v>121</v>
      </c>
      <c r="B62" s="44" t="s">
        <v>122</v>
      </c>
      <c r="C62" s="45">
        <f t="shared" si="0"/>
        <v>2120000</v>
      </c>
      <c r="D62" s="45">
        <v>2120000</v>
      </c>
      <c r="E62" s="45">
        <v>0</v>
      </c>
      <c r="F62" s="45">
        <v>0</v>
      </c>
    </row>
    <row r="63" spans="1:6" ht="31.5">
      <c r="A63" s="43" t="s">
        <v>123</v>
      </c>
      <c r="B63" s="44" t="s">
        <v>124</v>
      </c>
      <c r="C63" s="45">
        <f t="shared" si="0"/>
        <v>200100</v>
      </c>
      <c r="D63" s="45">
        <v>200100</v>
      </c>
      <c r="E63" s="45">
        <v>0</v>
      </c>
      <c r="F63" s="45">
        <v>0</v>
      </c>
    </row>
    <row r="64" spans="1:6" ht="15.75">
      <c r="A64" s="43" t="s">
        <v>125</v>
      </c>
      <c r="B64" s="44" t="s">
        <v>126</v>
      </c>
      <c r="C64" s="45">
        <f t="shared" si="0"/>
        <v>800000</v>
      </c>
      <c r="D64" s="45">
        <v>800000</v>
      </c>
      <c r="E64" s="45">
        <v>0</v>
      </c>
      <c r="F64" s="45">
        <v>0</v>
      </c>
    </row>
    <row r="65" spans="1:6" ht="31.5">
      <c r="A65" s="40" t="s">
        <v>127</v>
      </c>
      <c r="B65" s="41" t="s">
        <v>128</v>
      </c>
      <c r="C65" s="42">
        <f t="shared" si="0"/>
        <v>200000</v>
      </c>
      <c r="D65" s="42">
        <v>0</v>
      </c>
      <c r="E65" s="42">
        <v>200000</v>
      </c>
      <c r="F65" s="42">
        <v>0</v>
      </c>
    </row>
    <row r="66" spans="1:6" ht="31.5">
      <c r="A66" s="40" t="s">
        <v>129</v>
      </c>
      <c r="B66" s="41" t="s">
        <v>130</v>
      </c>
      <c r="C66" s="42">
        <f t="shared" si="0"/>
        <v>8570507</v>
      </c>
      <c r="D66" s="42">
        <f>D67+D71+D73+D76</f>
        <v>8570507</v>
      </c>
      <c r="E66" s="42">
        <v>0</v>
      </c>
      <c r="F66" s="42">
        <v>0</v>
      </c>
    </row>
    <row r="67" spans="1:6" ht="15.75">
      <c r="A67" s="40" t="s">
        <v>131</v>
      </c>
      <c r="B67" s="41" t="s">
        <v>132</v>
      </c>
      <c r="C67" s="42">
        <f t="shared" si="0"/>
        <v>7490000</v>
      </c>
      <c r="D67" s="42">
        <f>D68+D69+D70</f>
        <v>7490000</v>
      </c>
      <c r="E67" s="42">
        <v>0</v>
      </c>
      <c r="F67" s="42">
        <v>0</v>
      </c>
    </row>
    <row r="68" spans="1:6" ht="31.5">
      <c r="A68" s="43" t="s">
        <v>133</v>
      </c>
      <c r="B68" s="44" t="s">
        <v>134</v>
      </c>
      <c r="C68" s="45">
        <f t="shared" si="0"/>
        <v>360000</v>
      </c>
      <c r="D68" s="45">
        <v>360000</v>
      </c>
      <c r="E68" s="45">
        <v>0</v>
      </c>
      <c r="F68" s="45">
        <v>0</v>
      </c>
    </row>
    <row r="69" spans="1:6" ht="15.75">
      <c r="A69" s="43" t="s">
        <v>135</v>
      </c>
      <c r="B69" s="44" t="s">
        <v>136</v>
      </c>
      <c r="C69" s="45">
        <f t="shared" si="0"/>
        <v>5930000</v>
      </c>
      <c r="D69" s="45">
        <v>5930000</v>
      </c>
      <c r="E69" s="45">
        <v>0</v>
      </c>
      <c r="F69" s="45">
        <v>0</v>
      </c>
    </row>
    <row r="70" spans="1:6" ht="31.5">
      <c r="A70" s="43" t="s">
        <v>137</v>
      </c>
      <c r="B70" s="44" t="s">
        <v>138</v>
      </c>
      <c r="C70" s="45">
        <f t="shared" si="0"/>
        <v>1200000</v>
      </c>
      <c r="D70" s="45">
        <v>1200000</v>
      </c>
      <c r="E70" s="45">
        <v>0</v>
      </c>
      <c r="F70" s="45">
        <v>0</v>
      </c>
    </row>
    <row r="71" spans="1:6" ht="31.5">
      <c r="A71" s="40" t="s">
        <v>139</v>
      </c>
      <c r="B71" s="41" t="s">
        <v>140</v>
      </c>
      <c r="C71" s="42">
        <f t="shared" si="0"/>
        <v>750000</v>
      </c>
      <c r="D71" s="42">
        <f>D72</f>
        <v>750000</v>
      </c>
      <c r="E71" s="42">
        <v>0</v>
      </c>
      <c r="F71" s="42">
        <v>0</v>
      </c>
    </row>
    <row r="72" spans="1:6" ht="31.5">
      <c r="A72" s="43" t="s">
        <v>141</v>
      </c>
      <c r="B72" s="44" t="s">
        <v>142</v>
      </c>
      <c r="C72" s="45">
        <f t="shared" si="0"/>
        <v>750000</v>
      </c>
      <c r="D72" s="45">
        <v>750000</v>
      </c>
      <c r="E72" s="45">
        <v>0</v>
      </c>
      <c r="F72" s="45">
        <v>0</v>
      </c>
    </row>
    <row r="73" spans="1:6" ht="15.75">
      <c r="A73" s="40" t="s">
        <v>143</v>
      </c>
      <c r="B73" s="41" t="s">
        <v>144</v>
      </c>
      <c r="C73" s="42">
        <f t="shared" si="0"/>
        <v>287300</v>
      </c>
      <c r="D73" s="42">
        <f>D74+D75</f>
        <v>287300</v>
      </c>
      <c r="E73" s="42">
        <v>0</v>
      </c>
      <c r="F73" s="42">
        <v>0</v>
      </c>
    </row>
    <row r="74" spans="1:6" ht="47.25">
      <c r="A74" s="43" t="s">
        <v>145</v>
      </c>
      <c r="B74" s="44" t="s">
        <v>146</v>
      </c>
      <c r="C74" s="45">
        <f t="shared" si="0"/>
        <v>237300</v>
      </c>
      <c r="D74" s="45">
        <v>237300</v>
      </c>
      <c r="E74" s="45">
        <v>0</v>
      </c>
      <c r="F74" s="45">
        <v>0</v>
      </c>
    </row>
    <row r="75" spans="1:6" ht="31.5">
      <c r="A75" s="43" t="s">
        <v>147</v>
      </c>
      <c r="B75" s="44" t="s">
        <v>148</v>
      </c>
      <c r="C75" s="45">
        <f t="shared" si="0"/>
        <v>50000</v>
      </c>
      <c r="D75" s="45">
        <v>50000</v>
      </c>
      <c r="E75" s="45">
        <v>0</v>
      </c>
      <c r="F75" s="45">
        <v>0</v>
      </c>
    </row>
    <row r="76" spans="1:6" ht="78.75">
      <c r="A76" s="40" t="s">
        <v>149</v>
      </c>
      <c r="B76" s="41" t="s">
        <v>150</v>
      </c>
      <c r="C76" s="42">
        <f t="shared" si="0"/>
        <v>43207</v>
      </c>
      <c r="D76" s="42">
        <v>43207</v>
      </c>
      <c r="E76" s="42">
        <v>0</v>
      </c>
      <c r="F76" s="42">
        <v>0</v>
      </c>
    </row>
    <row r="77" spans="1:6" ht="15.75">
      <c r="A77" s="40" t="s">
        <v>151</v>
      </c>
      <c r="B77" s="41" t="s">
        <v>152</v>
      </c>
      <c r="C77" s="42">
        <f t="shared" si="0"/>
        <v>2824528</v>
      </c>
      <c r="D77" s="42">
        <f>D78</f>
        <v>2823528</v>
      </c>
      <c r="E77" s="42">
        <f>E78</f>
        <v>1000</v>
      </c>
      <c r="F77" s="42">
        <v>0</v>
      </c>
    </row>
    <row r="78" spans="1:6" ht="15.75">
      <c r="A78" s="40" t="s">
        <v>153</v>
      </c>
      <c r="B78" s="41" t="s">
        <v>120</v>
      </c>
      <c r="C78" s="42">
        <f aca="true" t="shared" si="1" ref="C78:C112">D78+E78</f>
        <v>2824528</v>
      </c>
      <c r="D78" s="42">
        <f>D79+D80+D81</f>
        <v>2823528</v>
      </c>
      <c r="E78" s="42">
        <f>E79+E80+E81</f>
        <v>1000</v>
      </c>
      <c r="F78" s="42">
        <v>0</v>
      </c>
    </row>
    <row r="79" spans="1:6" ht="15.75">
      <c r="A79" s="43" t="s">
        <v>154</v>
      </c>
      <c r="B79" s="44" t="s">
        <v>120</v>
      </c>
      <c r="C79" s="45">
        <f t="shared" si="1"/>
        <v>2133128</v>
      </c>
      <c r="D79" s="45">
        <v>2133128</v>
      </c>
      <c r="E79" s="45">
        <v>0</v>
      </c>
      <c r="F79" s="45">
        <v>0</v>
      </c>
    </row>
    <row r="80" spans="1:6" ht="47.25">
      <c r="A80" s="43" t="s">
        <v>155</v>
      </c>
      <c r="B80" s="44" t="s">
        <v>156</v>
      </c>
      <c r="C80" s="45">
        <f t="shared" si="1"/>
        <v>1000</v>
      </c>
      <c r="D80" s="45">
        <v>0</v>
      </c>
      <c r="E80" s="45">
        <v>1000</v>
      </c>
      <c r="F80" s="45">
        <v>0</v>
      </c>
    </row>
    <row r="81" spans="1:6" ht="110.25">
      <c r="A81" s="43" t="s">
        <v>157</v>
      </c>
      <c r="B81" s="47" t="s">
        <v>158</v>
      </c>
      <c r="C81" s="45">
        <f t="shared" si="1"/>
        <v>690400</v>
      </c>
      <c r="D81" s="45">
        <v>690400</v>
      </c>
      <c r="E81" s="45">
        <v>0</v>
      </c>
      <c r="F81" s="45">
        <v>0</v>
      </c>
    </row>
    <row r="82" spans="1:6" ht="15.75">
      <c r="A82" s="40" t="s">
        <v>159</v>
      </c>
      <c r="B82" s="41" t="s">
        <v>160</v>
      </c>
      <c r="C82" s="42">
        <f t="shared" si="1"/>
        <v>42573144</v>
      </c>
      <c r="D82" s="42">
        <v>0</v>
      </c>
      <c r="E82" s="42">
        <f>E83</f>
        <v>42573144</v>
      </c>
      <c r="F82" s="42">
        <v>0</v>
      </c>
    </row>
    <row r="83" spans="1:6" ht="31.5">
      <c r="A83" s="40" t="s">
        <v>161</v>
      </c>
      <c r="B83" s="41" t="s">
        <v>162</v>
      </c>
      <c r="C83" s="42">
        <f t="shared" si="1"/>
        <v>42573144</v>
      </c>
      <c r="D83" s="42">
        <v>0</v>
      </c>
      <c r="E83" s="42">
        <f>E84+E85</f>
        <v>42573144</v>
      </c>
      <c r="F83" s="42">
        <v>0</v>
      </c>
    </row>
    <row r="84" spans="1:6" ht="31.5">
      <c r="A84" s="43" t="s">
        <v>163</v>
      </c>
      <c r="B84" s="44" t="s">
        <v>164</v>
      </c>
      <c r="C84" s="45">
        <f t="shared" si="1"/>
        <v>40886986</v>
      </c>
      <c r="D84" s="45">
        <v>0</v>
      </c>
      <c r="E84" s="45">
        <v>40886986</v>
      </c>
      <c r="F84" s="45">
        <v>0</v>
      </c>
    </row>
    <row r="85" spans="1:6" ht="31.5">
      <c r="A85" s="43" t="s">
        <v>165</v>
      </c>
      <c r="B85" s="44" t="s">
        <v>166</v>
      </c>
      <c r="C85" s="45">
        <f t="shared" si="1"/>
        <v>1686158</v>
      </c>
      <c r="D85" s="45">
        <v>0</v>
      </c>
      <c r="E85" s="45">
        <v>1686158</v>
      </c>
      <c r="F85" s="45">
        <v>0</v>
      </c>
    </row>
    <row r="86" spans="1:6" ht="15.75">
      <c r="A86" s="40" t="s">
        <v>167</v>
      </c>
      <c r="B86" s="41" t="s">
        <v>168</v>
      </c>
      <c r="C86" s="42">
        <f t="shared" si="1"/>
        <v>45000000</v>
      </c>
      <c r="D86" s="42">
        <v>0</v>
      </c>
      <c r="E86" s="42">
        <f>E87+E89</f>
        <v>45000000</v>
      </c>
      <c r="F86" s="42">
        <v>45000000</v>
      </c>
    </row>
    <row r="87" spans="1:6" ht="15.75">
      <c r="A87" s="40" t="s">
        <v>169</v>
      </c>
      <c r="B87" s="41" t="s">
        <v>170</v>
      </c>
      <c r="C87" s="42">
        <f t="shared" si="1"/>
        <v>13000000</v>
      </c>
      <c r="D87" s="42">
        <v>0</v>
      </c>
      <c r="E87" s="42">
        <v>13000000</v>
      </c>
      <c r="F87" s="42">
        <f>F88</f>
        <v>13000000</v>
      </c>
    </row>
    <row r="88" spans="1:6" ht="31.5">
      <c r="A88" s="43" t="s">
        <v>171</v>
      </c>
      <c r="B88" s="44" t="s">
        <v>172</v>
      </c>
      <c r="C88" s="45">
        <f t="shared" si="1"/>
        <v>13000000</v>
      </c>
      <c r="D88" s="45">
        <v>0</v>
      </c>
      <c r="E88" s="45">
        <f>F88</f>
        <v>13000000</v>
      </c>
      <c r="F88" s="45">
        <v>13000000</v>
      </c>
    </row>
    <row r="89" spans="1:6" ht="15.75">
      <c r="A89" s="40" t="s">
        <v>173</v>
      </c>
      <c r="B89" s="41" t="s">
        <v>174</v>
      </c>
      <c r="C89" s="42">
        <f t="shared" si="1"/>
        <v>32000000</v>
      </c>
      <c r="D89" s="42">
        <v>0</v>
      </c>
      <c r="E89" s="42">
        <f>E90</f>
        <v>32000000</v>
      </c>
      <c r="F89" s="42">
        <v>32000000</v>
      </c>
    </row>
    <row r="90" spans="1:6" ht="15.75">
      <c r="A90" s="40" t="s">
        <v>175</v>
      </c>
      <c r="B90" s="41" t="s">
        <v>176</v>
      </c>
      <c r="C90" s="42">
        <f t="shared" si="1"/>
        <v>32000000</v>
      </c>
      <c r="D90" s="42">
        <v>0</v>
      </c>
      <c r="E90" s="42">
        <f>F90</f>
        <v>32000000</v>
      </c>
      <c r="F90" s="42">
        <f>F91</f>
        <v>32000000</v>
      </c>
    </row>
    <row r="91" spans="1:6" ht="63">
      <c r="A91" s="43" t="s">
        <v>177</v>
      </c>
      <c r="B91" s="44" t="s">
        <v>178</v>
      </c>
      <c r="C91" s="45">
        <f t="shared" si="1"/>
        <v>32000000</v>
      </c>
      <c r="D91" s="45">
        <v>0</v>
      </c>
      <c r="E91" s="45">
        <f>F91</f>
        <v>32000000</v>
      </c>
      <c r="F91" s="45">
        <v>32000000</v>
      </c>
    </row>
    <row r="92" spans="1:6" ht="15.75">
      <c r="A92" s="40" t="s">
        <v>179</v>
      </c>
      <c r="B92" s="41" t="s">
        <v>180</v>
      </c>
      <c r="C92" s="42">
        <f>D92+E92</f>
        <v>415500</v>
      </c>
      <c r="D92" s="42">
        <v>0</v>
      </c>
      <c r="E92" s="42">
        <f>E93</f>
        <v>415500</v>
      </c>
      <c r="F92" s="42">
        <v>0</v>
      </c>
    </row>
    <row r="93" spans="1:6" ht="47.25">
      <c r="A93" s="43" t="s">
        <v>181</v>
      </c>
      <c r="B93" s="44" t="s">
        <v>182</v>
      </c>
      <c r="C93" s="45">
        <f>D93+E93</f>
        <v>415500</v>
      </c>
      <c r="D93" s="45">
        <v>0</v>
      </c>
      <c r="E93" s="45">
        <v>415500</v>
      </c>
      <c r="F93" s="45">
        <v>0</v>
      </c>
    </row>
    <row r="94" spans="1:6" ht="15.75">
      <c r="A94" s="43"/>
      <c r="B94" s="48" t="s">
        <v>183</v>
      </c>
      <c r="C94" s="42">
        <f>D94+E94</f>
        <v>909296239</v>
      </c>
      <c r="D94" s="42">
        <f>D12+D57+D86+D92</f>
        <v>820946995</v>
      </c>
      <c r="E94" s="42">
        <f>E12+E57+E86+E92</f>
        <v>88349244</v>
      </c>
      <c r="F94" s="42">
        <f>F86</f>
        <v>45000000</v>
      </c>
    </row>
    <row r="95" spans="1:6" ht="15.75">
      <c r="A95" s="40" t="s">
        <v>184</v>
      </c>
      <c r="B95" s="41" t="s">
        <v>185</v>
      </c>
      <c r="C95" s="42">
        <f t="shared" si="1"/>
        <v>293521660</v>
      </c>
      <c r="D95" s="42">
        <f>D96</f>
        <v>284523660</v>
      </c>
      <c r="E95" s="42">
        <f>E96</f>
        <v>8998000</v>
      </c>
      <c r="F95" s="42">
        <f>F96</f>
        <v>2430000</v>
      </c>
    </row>
    <row r="96" spans="1:6" ht="27.75" customHeight="1">
      <c r="A96" s="40" t="s">
        <v>186</v>
      </c>
      <c r="B96" s="41" t="s">
        <v>187</v>
      </c>
      <c r="C96" s="42">
        <f t="shared" si="1"/>
        <v>293521660</v>
      </c>
      <c r="D96" s="42">
        <f>D97+D101+D103</f>
        <v>284523660</v>
      </c>
      <c r="E96" s="42">
        <f>E97+E101+E103</f>
        <v>8998000</v>
      </c>
      <c r="F96" s="42">
        <f>F97+F101+F103</f>
        <v>2430000</v>
      </c>
    </row>
    <row r="97" spans="1:6" ht="27.75" customHeight="1">
      <c r="A97" s="40" t="s">
        <v>188</v>
      </c>
      <c r="B97" s="41" t="s">
        <v>189</v>
      </c>
      <c r="C97" s="42">
        <f t="shared" si="1"/>
        <v>260277100</v>
      </c>
      <c r="D97" s="42">
        <f>D99+D100+D98</f>
        <v>260277100</v>
      </c>
      <c r="E97" s="42">
        <v>0</v>
      </c>
      <c r="F97" s="42">
        <v>0</v>
      </c>
    </row>
    <row r="98" spans="1:6" ht="33" customHeight="1">
      <c r="A98" s="49">
        <v>41032700</v>
      </c>
      <c r="B98" s="18" t="s">
        <v>190</v>
      </c>
      <c r="C98" s="45">
        <f t="shared" si="1"/>
        <v>13048900</v>
      </c>
      <c r="D98" s="50">
        <v>13048900</v>
      </c>
      <c r="E98" s="45">
        <v>0</v>
      </c>
      <c r="F98" s="45">
        <v>0</v>
      </c>
    </row>
    <row r="99" spans="1:6" ht="28.5" customHeight="1">
      <c r="A99" s="43" t="s">
        <v>191</v>
      </c>
      <c r="B99" s="44" t="s">
        <v>192</v>
      </c>
      <c r="C99" s="45">
        <f t="shared" si="1"/>
        <v>246832700</v>
      </c>
      <c r="D99" s="45">
        <v>246832700</v>
      </c>
      <c r="E99" s="45">
        <v>0</v>
      </c>
      <c r="F99" s="45">
        <v>0</v>
      </c>
    </row>
    <row r="100" spans="1:6" ht="41.25" customHeight="1">
      <c r="A100" s="43" t="s">
        <v>193</v>
      </c>
      <c r="B100" s="44" t="s">
        <v>194</v>
      </c>
      <c r="C100" s="45">
        <f t="shared" si="1"/>
        <v>395500</v>
      </c>
      <c r="D100" s="45">
        <v>395500</v>
      </c>
      <c r="E100" s="45">
        <v>0</v>
      </c>
      <c r="F100" s="45">
        <v>0</v>
      </c>
    </row>
    <row r="101" spans="1:6" ht="15.75">
      <c r="A101" s="40" t="s">
        <v>195</v>
      </c>
      <c r="B101" s="41" t="s">
        <v>196</v>
      </c>
      <c r="C101" s="42">
        <f t="shared" si="1"/>
        <v>4285000</v>
      </c>
      <c r="D101" s="42">
        <f>D102</f>
        <v>4285000</v>
      </c>
      <c r="E101" s="42">
        <v>0</v>
      </c>
      <c r="F101" s="42">
        <v>0</v>
      </c>
    </row>
    <row r="102" spans="1:6" ht="57.75" customHeight="1">
      <c r="A102" s="43" t="s">
        <v>197</v>
      </c>
      <c r="B102" s="44" t="s">
        <v>198</v>
      </c>
      <c r="C102" s="45">
        <f t="shared" si="1"/>
        <v>4285000</v>
      </c>
      <c r="D102" s="45">
        <v>4285000</v>
      </c>
      <c r="E102" s="45">
        <v>0</v>
      </c>
      <c r="F102" s="45">
        <v>0</v>
      </c>
    </row>
    <row r="103" spans="1:6" ht="15.75">
      <c r="A103" s="40" t="s">
        <v>199</v>
      </c>
      <c r="B103" s="41" t="s">
        <v>200</v>
      </c>
      <c r="C103" s="42">
        <f>D103+E103</f>
        <v>28959560</v>
      </c>
      <c r="D103" s="42">
        <f>SUM(D104:D111)</f>
        <v>19961560</v>
      </c>
      <c r="E103" s="42">
        <f>SUM(E104:E111)</f>
        <v>8998000</v>
      </c>
      <c r="F103" s="42">
        <f>SUM(F104:F111)</f>
        <v>2430000</v>
      </c>
    </row>
    <row r="104" spans="1:6" ht="204.75">
      <c r="A104" s="19">
        <v>41050400</v>
      </c>
      <c r="B104" s="18" t="s">
        <v>201</v>
      </c>
      <c r="C104" s="45">
        <f>D104</f>
        <v>3066510</v>
      </c>
      <c r="D104" s="45">
        <v>3066510</v>
      </c>
      <c r="E104" s="45">
        <v>0</v>
      </c>
      <c r="F104" s="45">
        <v>0</v>
      </c>
    </row>
    <row r="105" spans="1:6" ht="94.5">
      <c r="A105" s="19">
        <v>41050900</v>
      </c>
      <c r="B105" s="18" t="s">
        <v>202</v>
      </c>
      <c r="C105" s="45">
        <f t="shared" si="1"/>
        <v>5444203</v>
      </c>
      <c r="D105" s="45">
        <v>5444203</v>
      </c>
      <c r="E105" s="45"/>
      <c r="F105" s="45"/>
    </row>
    <row r="106" spans="1:6" ht="40.5" customHeight="1">
      <c r="A106" s="43" t="s">
        <v>203</v>
      </c>
      <c r="B106" s="44" t="s">
        <v>204</v>
      </c>
      <c r="C106" s="45">
        <f t="shared" si="1"/>
        <v>3079000</v>
      </c>
      <c r="D106" s="45">
        <v>3079000</v>
      </c>
      <c r="E106" s="45">
        <v>0</v>
      </c>
      <c r="F106" s="45">
        <v>0</v>
      </c>
    </row>
    <row r="107" spans="1:6" ht="47.25">
      <c r="A107" s="43" t="s">
        <v>205</v>
      </c>
      <c r="B107" s="44" t="s">
        <v>206</v>
      </c>
      <c r="C107" s="45">
        <f t="shared" si="1"/>
        <v>2657400</v>
      </c>
      <c r="D107" s="45">
        <v>2657400</v>
      </c>
      <c r="E107" s="45">
        <v>0</v>
      </c>
      <c r="F107" s="45">
        <v>0</v>
      </c>
    </row>
    <row r="108" spans="1:6" ht="51.75" customHeight="1">
      <c r="A108" s="43" t="s">
        <v>207</v>
      </c>
      <c r="B108" s="44" t="s">
        <v>208</v>
      </c>
      <c r="C108" s="45">
        <f t="shared" si="1"/>
        <v>2666400</v>
      </c>
      <c r="D108" s="93">
        <v>2666400</v>
      </c>
      <c r="E108" s="45">
        <v>0</v>
      </c>
      <c r="F108" s="45">
        <v>0</v>
      </c>
    </row>
    <row r="109" spans="1:6" ht="71.25" customHeight="1">
      <c r="A109" s="49">
        <v>41053500</v>
      </c>
      <c r="B109" s="51" t="s">
        <v>243</v>
      </c>
      <c r="C109" s="45">
        <f t="shared" si="1"/>
        <v>2000000</v>
      </c>
      <c r="D109" s="45">
        <v>0</v>
      </c>
      <c r="E109" s="45">
        <v>2000000</v>
      </c>
      <c r="F109" s="45">
        <v>2000000</v>
      </c>
    </row>
    <row r="110" spans="1:6" ht="39.75" customHeight="1">
      <c r="A110" s="49">
        <v>41053400</v>
      </c>
      <c r="B110" s="51" t="s">
        <v>210</v>
      </c>
      <c r="C110" s="45">
        <f t="shared" si="1"/>
        <v>430000</v>
      </c>
      <c r="D110" s="45">
        <v>0</v>
      </c>
      <c r="E110" s="45">
        <v>430000</v>
      </c>
      <c r="F110" s="45">
        <v>430000</v>
      </c>
    </row>
    <row r="111" spans="1:6" ht="56.25" customHeight="1">
      <c r="A111" s="43" t="s">
        <v>211</v>
      </c>
      <c r="B111" s="44" t="s">
        <v>212</v>
      </c>
      <c r="C111" s="45">
        <f t="shared" si="1"/>
        <v>9616047</v>
      </c>
      <c r="D111" s="45">
        <v>3048047</v>
      </c>
      <c r="E111" s="45">
        <v>6568000</v>
      </c>
      <c r="F111" s="45">
        <v>0</v>
      </c>
    </row>
    <row r="112" spans="1:6" ht="32.25" customHeight="1">
      <c r="A112" s="40" t="s">
        <v>17</v>
      </c>
      <c r="B112" s="41" t="s">
        <v>213</v>
      </c>
      <c r="C112" s="42">
        <f t="shared" si="1"/>
        <v>1202817899</v>
      </c>
      <c r="D112" s="42">
        <f>D94+D95</f>
        <v>1105470655</v>
      </c>
      <c r="E112" s="42">
        <f>E94+E95</f>
        <v>97347244</v>
      </c>
      <c r="F112" s="42">
        <f>F86+F95</f>
        <v>47430000</v>
      </c>
    </row>
    <row r="115" spans="1:6" ht="15.75">
      <c r="A115" s="13"/>
      <c r="B115" s="125" t="s">
        <v>214</v>
      </c>
      <c r="C115" s="125"/>
      <c r="D115" s="13"/>
      <c r="E115" s="13"/>
      <c r="F115" s="11" t="s">
        <v>18</v>
      </c>
    </row>
  </sheetData>
  <sheetProtection/>
  <mergeCells count="12">
    <mergeCell ref="A9:A10"/>
    <mergeCell ref="B9:B10"/>
    <mergeCell ref="C9:C10"/>
    <mergeCell ref="D9:D10"/>
    <mergeCell ref="E9:F9"/>
    <mergeCell ref="B115:C115"/>
    <mergeCell ref="C1:F1"/>
    <mergeCell ref="A3:F3"/>
    <mergeCell ref="A4:F4"/>
    <mergeCell ref="A5:F5"/>
    <mergeCell ref="A6:F6"/>
    <mergeCell ref="A7:F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27.75390625" style="0" customWidth="1"/>
    <col min="2" max="2" width="32.75390625" style="0" customWidth="1"/>
    <col min="3" max="3" width="39.375" style="0" customWidth="1"/>
    <col min="4" max="4" width="30.00390625" style="0" customWidth="1"/>
    <col min="5" max="5" width="10.00390625" style="0" bestFit="1" customWidth="1"/>
    <col min="7" max="7" width="26.125" style="0" customWidth="1"/>
    <col min="8" max="8" width="15.125" style="0" bestFit="1" customWidth="1"/>
    <col min="9" max="9" width="12.375" style="0" bestFit="1" customWidth="1"/>
  </cols>
  <sheetData>
    <row r="1" spans="1:4" ht="79.5" customHeight="1">
      <c r="A1" s="56"/>
      <c r="B1" s="126" t="s">
        <v>244</v>
      </c>
      <c r="C1" s="126"/>
      <c r="D1" s="126"/>
    </row>
    <row r="2" spans="1:4" ht="15.75" customHeight="1">
      <c r="A2" s="56"/>
      <c r="B2" s="56"/>
      <c r="C2" s="5"/>
      <c r="D2" s="136" t="s">
        <v>248</v>
      </c>
    </row>
    <row r="3" spans="1:4" ht="12.75">
      <c r="A3" s="56"/>
      <c r="B3" s="56"/>
      <c r="C3" s="56"/>
      <c r="D3" s="56"/>
    </row>
    <row r="4" spans="1:4" ht="25.5" customHeight="1">
      <c r="A4" s="101" t="s">
        <v>241</v>
      </c>
      <c r="B4" s="101"/>
      <c r="C4" s="101"/>
      <c r="D4" s="101"/>
    </row>
    <row r="5" spans="1:4" ht="16.5" customHeight="1">
      <c r="A5" s="127" t="s">
        <v>242</v>
      </c>
      <c r="B5" s="127"/>
      <c r="C5" s="127"/>
      <c r="D5" s="127"/>
    </row>
    <row r="6" spans="1:4" ht="21.75" customHeight="1">
      <c r="A6" s="127"/>
      <c r="B6" s="127"/>
      <c r="C6" s="127"/>
      <c r="D6" s="127"/>
    </row>
    <row r="7" spans="1:3" ht="25.5" customHeight="1">
      <c r="A7" s="57"/>
      <c r="B7" s="57"/>
      <c r="C7" s="57"/>
    </row>
    <row r="8" spans="1:2" ht="14.25" customHeight="1">
      <c r="A8" s="84" t="s">
        <v>6</v>
      </c>
      <c r="B8" s="84"/>
    </row>
    <row r="9" spans="1:2" ht="15.75" customHeight="1">
      <c r="A9" s="1" t="s">
        <v>5</v>
      </c>
      <c r="B9" s="1"/>
    </row>
    <row r="10" spans="1:2" ht="15.75" customHeight="1">
      <c r="A10" s="59"/>
      <c r="B10" s="1"/>
    </row>
    <row r="11" spans="1:2" ht="15.75" customHeight="1">
      <c r="A11" s="59"/>
      <c r="B11" s="1"/>
    </row>
    <row r="12" spans="1:3" ht="30" customHeight="1">
      <c r="A12" s="102" t="s">
        <v>219</v>
      </c>
      <c r="B12" s="102"/>
      <c r="C12" s="102"/>
    </row>
    <row r="13" spans="1:2" ht="15.75" customHeight="1">
      <c r="A13" s="59"/>
      <c r="B13" s="1"/>
    </row>
    <row r="14" spans="1:4" ht="12.75">
      <c r="A14" s="60"/>
      <c r="C14" s="61"/>
      <c r="D14" s="61" t="s">
        <v>7</v>
      </c>
    </row>
    <row r="15" spans="1:4" s="7" customFormat="1" ht="49.5" customHeight="1">
      <c r="A15" s="62" t="s">
        <v>220</v>
      </c>
      <c r="B15" s="103" t="s">
        <v>221</v>
      </c>
      <c r="C15" s="104"/>
      <c r="D15" s="16" t="s">
        <v>8</v>
      </c>
    </row>
    <row r="16" spans="1:4" s="5" customFormat="1" ht="15.75">
      <c r="A16" s="8">
        <v>1</v>
      </c>
      <c r="B16" s="103">
        <v>2</v>
      </c>
      <c r="C16" s="104"/>
      <c r="D16" s="8">
        <v>3</v>
      </c>
    </row>
    <row r="17" spans="1:4" s="5" customFormat="1" ht="15.75" customHeight="1">
      <c r="A17" s="103" t="s">
        <v>222</v>
      </c>
      <c r="B17" s="105"/>
      <c r="C17" s="105"/>
      <c r="D17" s="105"/>
    </row>
    <row r="18" spans="1:4" s="5" customFormat="1" ht="25.5" customHeight="1">
      <c r="A18" s="17">
        <v>41033900</v>
      </c>
      <c r="B18" s="106" t="s">
        <v>215</v>
      </c>
      <c r="C18" s="107"/>
      <c r="D18" s="21">
        <v>246832700</v>
      </c>
    </row>
    <row r="19" spans="1:4" s="5" customFormat="1" ht="27.75" customHeight="1">
      <c r="A19" s="17">
        <v>9900000000</v>
      </c>
      <c r="B19" s="106" t="s">
        <v>223</v>
      </c>
      <c r="C19" s="107"/>
      <c r="D19" s="21">
        <v>246832700</v>
      </c>
    </row>
    <row r="20" spans="1:4" s="3" customFormat="1" ht="39" customHeight="1">
      <c r="A20" s="26">
        <v>41035200</v>
      </c>
      <c r="B20" s="128" t="s">
        <v>194</v>
      </c>
      <c r="C20" s="129"/>
      <c r="D20" s="85">
        <v>395500</v>
      </c>
    </row>
    <row r="21" spans="1:4" s="3" customFormat="1" ht="33" customHeight="1">
      <c r="A21" s="26">
        <v>9900000000</v>
      </c>
      <c r="B21" s="128" t="s">
        <v>223</v>
      </c>
      <c r="C21" s="129"/>
      <c r="D21" s="85">
        <v>395500</v>
      </c>
    </row>
    <row r="22" spans="1:4" s="3" customFormat="1" ht="44.25" customHeight="1">
      <c r="A22" s="26">
        <v>41032700</v>
      </c>
      <c r="B22" s="128" t="s">
        <v>190</v>
      </c>
      <c r="C22" s="129"/>
      <c r="D22" s="85">
        <v>13048900</v>
      </c>
    </row>
    <row r="23" spans="1:4" s="3" customFormat="1" ht="33" customHeight="1">
      <c r="A23" s="26">
        <v>9900000000</v>
      </c>
      <c r="B23" s="86" t="s">
        <v>223</v>
      </c>
      <c r="C23" s="87"/>
      <c r="D23" s="85">
        <v>13048900</v>
      </c>
    </row>
    <row r="24" spans="1:4" s="3" customFormat="1" ht="231.75" customHeight="1">
      <c r="A24" s="64">
        <v>41050400</v>
      </c>
      <c r="B24" s="106" t="s">
        <v>201</v>
      </c>
      <c r="C24" s="107"/>
      <c r="D24" s="88">
        <f>D25</f>
        <v>3066510</v>
      </c>
    </row>
    <row r="25" spans="1:4" s="3" customFormat="1" ht="33" customHeight="1">
      <c r="A25" s="64">
        <v>7100000000</v>
      </c>
      <c r="B25" s="106" t="s">
        <v>224</v>
      </c>
      <c r="C25" s="107"/>
      <c r="D25" s="89">
        <v>3066510</v>
      </c>
    </row>
    <row r="26" spans="1:4" s="5" customFormat="1" ht="107.25" customHeight="1">
      <c r="A26" s="26">
        <v>41050900</v>
      </c>
      <c r="B26" s="106" t="s">
        <v>202</v>
      </c>
      <c r="C26" s="107"/>
      <c r="D26" s="69">
        <v>5444203</v>
      </c>
    </row>
    <row r="27" spans="1:4" s="5" customFormat="1" ht="21" customHeight="1">
      <c r="A27" s="64">
        <v>7100000000</v>
      </c>
      <c r="B27" s="106" t="s">
        <v>224</v>
      </c>
      <c r="C27" s="107"/>
      <c r="D27" s="69">
        <f>D26</f>
        <v>5444203</v>
      </c>
    </row>
    <row r="28" spans="1:4" s="5" customFormat="1" ht="51.75" customHeight="1">
      <c r="A28" s="20">
        <v>41051000</v>
      </c>
      <c r="B28" s="106" t="s">
        <v>204</v>
      </c>
      <c r="C28" s="107"/>
      <c r="D28" s="90">
        <v>3079000</v>
      </c>
    </row>
    <row r="29" spans="1:4" s="5" customFormat="1" ht="27" customHeight="1">
      <c r="A29" s="20">
        <v>7100000000</v>
      </c>
      <c r="B29" s="106" t="s">
        <v>224</v>
      </c>
      <c r="C29" s="107"/>
      <c r="D29" s="55">
        <v>3079000</v>
      </c>
    </row>
    <row r="30" spans="1:4" s="5" customFormat="1" ht="63" customHeight="1">
      <c r="A30" s="20">
        <v>41051200</v>
      </c>
      <c r="B30" s="106" t="s">
        <v>206</v>
      </c>
      <c r="C30" s="107"/>
      <c r="D30" s="69">
        <v>2657400</v>
      </c>
    </row>
    <row r="31" spans="1:4" s="5" customFormat="1" ht="28.5" customHeight="1">
      <c r="A31" s="20">
        <v>7100000000</v>
      </c>
      <c r="B31" s="106" t="s">
        <v>224</v>
      </c>
      <c r="C31" s="107"/>
      <c r="D31" s="69">
        <v>2657400</v>
      </c>
    </row>
    <row r="32" spans="1:9" s="13" customFormat="1" ht="64.5" customHeight="1">
      <c r="A32" s="94">
        <v>41055000</v>
      </c>
      <c r="B32" s="130" t="s">
        <v>212</v>
      </c>
      <c r="C32" s="131"/>
      <c r="D32" s="95">
        <f>2242200+1064900-259053</f>
        <v>3048047</v>
      </c>
      <c r="I32" s="96"/>
    </row>
    <row r="33" spans="1:4" s="5" customFormat="1" ht="21" customHeight="1">
      <c r="A33" s="20">
        <v>7100000000</v>
      </c>
      <c r="B33" s="106" t="s">
        <v>224</v>
      </c>
      <c r="C33" s="107"/>
      <c r="D33" s="69">
        <f>D32</f>
        <v>3048047</v>
      </c>
    </row>
    <row r="34" spans="1:4" s="9" customFormat="1" ht="54" customHeight="1">
      <c r="A34" s="94">
        <v>41051400</v>
      </c>
      <c r="B34" s="132" t="s">
        <v>217</v>
      </c>
      <c r="C34" s="133"/>
      <c r="D34" s="97">
        <f>2722200+574200-630000</f>
        <v>2666400</v>
      </c>
    </row>
    <row r="35" spans="1:4" s="3" customFormat="1" ht="21" customHeight="1">
      <c r="A35" s="20">
        <v>7100000000</v>
      </c>
      <c r="B35" s="128" t="s">
        <v>224</v>
      </c>
      <c r="C35" s="129"/>
      <c r="D35" s="15">
        <f>D34</f>
        <v>2666400</v>
      </c>
    </row>
    <row r="36" spans="1:4" s="5" customFormat="1" ht="47.25" customHeight="1">
      <c r="A36" s="26">
        <v>41040200</v>
      </c>
      <c r="B36" s="106" t="s">
        <v>216</v>
      </c>
      <c r="C36" s="107"/>
      <c r="D36" s="69">
        <v>4285000</v>
      </c>
    </row>
    <row r="37" spans="1:4" s="5" customFormat="1" ht="21" customHeight="1">
      <c r="A37" s="20">
        <v>7100000000</v>
      </c>
      <c r="B37" s="106" t="s">
        <v>224</v>
      </c>
      <c r="C37" s="107"/>
      <c r="D37" s="52">
        <v>4285000</v>
      </c>
    </row>
    <row r="38" spans="1:4" s="5" customFormat="1" ht="21" customHeight="1">
      <c r="A38" s="103" t="s">
        <v>225</v>
      </c>
      <c r="B38" s="105"/>
      <c r="C38" s="105"/>
      <c r="D38" s="105"/>
    </row>
    <row r="39" spans="1:4" s="5" customFormat="1" ht="91.5" customHeight="1">
      <c r="A39" s="64">
        <v>41053500</v>
      </c>
      <c r="B39" s="106" t="s">
        <v>243</v>
      </c>
      <c r="C39" s="107"/>
      <c r="D39" s="69">
        <v>2000000</v>
      </c>
    </row>
    <row r="40" spans="1:4" s="5" customFormat="1" ht="22.5" customHeight="1">
      <c r="A40" s="64">
        <v>7100000000</v>
      </c>
      <c r="B40" s="106" t="s">
        <v>224</v>
      </c>
      <c r="C40" s="107"/>
      <c r="D40" s="69">
        <f>D39</f>
        <v>2000000</v>
      </c>
    </row>
    <row r="41" spans="1:4" s="5" customFormat="1" ht="22.5" customHeight="1">
      <c r="A41" s="64">
        <v>41053400</v>
      </c>
      <c r="B41" s="106" t="s">
        <v>210</v>
      </c>
      <c r="C41" s="107"/>
      <c r="D41" s="69">
        <v>430000</v>
      </c>
    </row>
    <row r="42" spans="1:4" s="5" customFormat="1" ht="22.5" customHeight="1">
      <c r="A42" s="64">
        <v>7100000000</v>
      </c>
      <c r="B42" s="106" t="s">
        <v>224</v>
      </c>
      <c r="C42" s="107"/>
      <c r="D42" s="69">
        <f>D41</f>
        <v>430000</v>
      </c>
    </row>
    <row r="43" spans="1:9" s="13" customFormat="1" ht="64.5" customHeight="1">
      <c r="A43" s="94">
        <v>41055000</v>
      </c>
      <c r="B43" s="130" t="s">
        <v>212</v>
      </c>
      <c r="C43" s="131"/>
      <c r="D43" s="95">
        <f>3000000-32000+2500000+1100000</f>
        <v>6568000</v>
      </c>
      <c r="I43" s="96"/>
    </row>
    <row r="44" spans="1:4" s="5" customFormat="1" ht="21" customHeight="1">
      <c r="A44" s="20">
        <v>7100000000</v>
      </c>
      <c r="B44" s="106" t="s">
        <v>224</v>
      </c>
      <c r="C44" s="107"/>
      <c r="D44" s="69">
        <f>D43</f>
        <v>6568000</v>
      </c>
    </row>
    <row r="45" spans="1:8" s="5" customFormat="1" ht="21" customHeight="1">
      <c r="A45" s="20" t="s">
        <v>226</v>
      </c>
      <c r="B45" s="106" t="s">
        <v>227</v>
      </c>
      <c r="C45" s="107"/>
      <c r="D45" s="69">
        <f>D46+D47</f>
        <v>293521660</v>
      </c>
      <c r="H45" s="22"/>
    </row>
    <row r="46" spans="1:8" s="5" customFormat="1" ht="21" customHeight="1">
      <c r="A46" s="20" t="s">
        <v>226</v>
      </c>
      <c r="B46" s="106" t="s">
        <v>228</v>
      </c>
      <c r="C46" s="107"/>
      <c r="D46" s="69">
        <f>D36+D34+D32+D30+D28+D24+D20+D18+D22+D26</f>
        <v>284523660</v>
      </c>
      <c r="H46" s="22"/>
    </row>
    <row r="47" spans="1:8" s="5" customFormat="1" ht="21" customHeight="1">
      <c r="A47" s="20" t="s">
        <v>226</v>
      </c>
      <c r="B47" s="106" t="s">
        <v>229</v>
      </c>
      <c r="C47" s="107"/>
      <c r="D47" s="69">
        <f>D39+D41+D44</f>
        <v>8998000</v>
      </c>
      <c r="H47" s="22"/>
    </row>
    <row r="50" spans="1:4" ht="27.75" customHeight="1">
      <c r="A50" s="109" t="s">
        <v>230</v>
      </c>
      <c r="B50" s="109"/>
      <c r="C50" s="109"/>
      <c r="D50" s="56"/>
    </row>
    <row r="51" ht="12.75">
      <c r="D51" s="56"/>
    </row>
    <row r="52" ht="12.75">
      <c r="D52" s="91" t="s">
        <v>7</v>
      </c>
    </row>
    <row r="53" spans="1:4" ht="63">
      <c r="A53" s="70" t="s">
        <v>231</v>
      </c>
      <c r="B53" s="110" t="s">
        <v>10</v>
      </c>
      <c r="C53" s="70" t="s">
        <v>232</v>
      </c>
      <c r="D53" s="112" t="s">
        <v>8</v>
      </c>
    </row>
    <row r="54" spans="1:4" ht="39.75" customHeight="1">
      <c r="A54" s="71" t="s">
        <v>233</v>
      </c>
      <c r="B54" s="111"/>
      <c r="C54" s="71" t="s">
        <v>234</v>
      </c>
      <c r="D54" s="113"/>
    </row>
    <row r="55" spans="1:4" ht="15.75">
      <c r="A55" s="72">
        <v>1</v>
      </c>
      <c r="B55" s="72">
        <v>2</v>
      </c>
      <c r="C55" s="72">
        <v>3</v>
      </c>
      <c r="D55" s="72">
        <v>4</v>
      </c>
    </row>
    <row r="56" spans="1:4" ht="16.5" customHeight="1">
      <c r="A56" s="114" t="s">
        <v>235</v>
      </c>
      <c r="B56" s="114"/>
      <c r="C56" s="114"/>
      <c r="D56" s="114"/>
    </row>
    <row r="57" spans="1:4" ht="68.25" customHeight="1">
      <c r="A57" s="25" t="s">
        <v>12</v>
      </c>
      <c r="B57" s="23">
        <v>9800</v>
      </c>
      <c r="C57" s="17" t="s">
        <v>13</v>
      </c>
      <c r="D57" s="24">
        <f>2940000+798600+60000</f>
        <v>3798600</v>
      </c>
    </row>
    <row r="58" spans="1:4" ht="16.5" customHeight="1">
      <c r="A58" s="8">
        <v>9900000000</v>
      </c>
      <c r="B58" s="115" t="s">
        <v>223</v>
      </c>
      <c r="C58" s="115"/>
      <c r="D58" s="54">
        <f>D57</f>
        <v>3798600</v>
      </c>
    </row>
    <row r="59" spans="1:4" ht="15.75">
      <c r="A59" s="72">
        <v>3719110</v>
      </c>
      <c r="B59" s="72">
        <v>9110</v>
      </c>
      <c r="C59" s="73" t="s">
        <v>2</v>
      </c>
      <c r="D59" s="92">
        <v>28415000</v>
      </c>
    </row>
    <row r="60" spans="1:4" ht="15.75">
      <c r="A60" s="72">
        <v>9900000000</v>
      </c>
      <c r="B60" s="72"/>
      <c r="C60" s="73" t="s">
        <v>223</v>
      </c>
      <c r="D60" s="92">
        <v>28415000</v>
      </c>
    </row>
    <row r="61" spans="1:4" ht="16.5" customHeight="1">
      <c r="A61" s="114" t="s">
        <v>236</v>
      </c>
      <c r="B61" s="114"/>
      <c r="C61" s="114"/>
      <c r="D61" s="114"/>
    </row>
    <row r="62" spans="1:4" ht="74.25" customHeight="1">
      <c r="A62" s="25" t="s">
        <v>12</v>
      </c>
      <c r="B62" s="23">
        <v>9800</v>
      </c>
      <c r="C62" s="17" t="s">
        <v>13</v>
      </c>
      <c r="D62" s="24">
        <f>60000+701400-60000</f>
        <v>701400</v>
      </c>
    </row>
    <row r="63" spans="1:4" ht="16.5" customHeight="1">
      <c r="A63" s="8">
        <v>9900000000</v>
      </c>
      <c r="B63" s="115" t="s">
        <v>223</v>
      </c>
      <c r="C63" s="115"/>
      <c r="D63" s="54">
        <f>D62</f>
        <v>701400</v>
      </c>
    </row>
    <row r="64" spans="1:4" ht="16.5" customHeight="1">
      <c r="A64" s="77" t="s">
        <v>15</v>
      </c>
      <c r="B64" s="77" t="s">
        <v>14</v>
      </c>
      <c r="C64" s="78" t="s">
        <v>16</v>
      </c>
      <c r="D64" s="54">
        <v>174400</v>
      </c>
    </row>
    <row r="65" spans="1:4" ht="15.75">
      <c r="A65" s="80" t="s">
        <v>239</v>
      </c>
      <c r="B65" s="134" t="s">
        <v>240</v>
      </c>
      <c r="C65" s="135"/>
      <c r="D65" s="54">
        <v>174400</v>
      </c>
    </row>
    <row r="66" spans="1:4" ht="31.5">
      <c r="A66" s="72" t="s">
        <v>11</v>
      </c>
      <c r="B66" s="72" t="s">
        <v>11</v>
      </c>
      <c r="C66" s="73" t="s">
        <v>237</v>
      </c>
      <c r="D66" s="92">
        <f>D67+D68</f>
        <v>33089400</v>
      </c>
    </row>
    <row r="67" spans="1:4" ht="15.75">
      <c r="A67" s="72" t="s">
        <v>11</v>
      </c>
      <c r="B67" s="72" t="s">
        <v>11</v>
      </c>
      <c r="C67" s="73" t="s">
        <v>228</v>
      </c>
      <c r="D67" s="92">
        <f>D59+D57</f>
        <v>32213600</v>
      </c>
    </row>
    <row r="68" spans="1:4" ht="15.75">
      <c r="A68" s="72" t="s">
        <v>11</v>
      </c>
      <c r="B68" s="72" t="s">
        <v>11</v>
      </c>
      <c r="C68" s="73" t="s">
        <v>229</v>
      </c>
      <c r="D68" s="92">
        <f>D64+D62</f>
        <v>875800</v>
      </c>
    </row>
    <row r="71" ht="15.75">
      <c r="D71" s="13"/>
    </row>
    <row r="72" spans="1:4" ht="15.75">
      <c r="A72" s="6" t="s">
        <v>1</v>
      </c>
      <c r="B72" s="6"/>
      <c r="C72" s="7"/>
      <c r="D72" s="4" t="s">
        <v>18</v>
      </c>
    </row>
    <row r="86" ht="12.75">
      <c r="B86" s="83"/>
    </row>
  </sheetData>
  <sheetProtection/>
  <mergeCells count="44">
    <mergeCell ref="D53:D54"/>
    <mergeCell ref="A56:D56"/>
    <mergeCell ref="B58:C58"/>
    <mergeCell ref="A61:D61"/>
    <mergeCell ref="B63:C63"/>
    <mergeCell ref="B65:C65"/>
    <mergeCell ref="B44:C44"/>
    <mergeCell ref="B45:C45"/>
    <mergeCell ref="B46:C46"/>
    <mergeCell ref="B47:C47"/>
    <mergeCell ref="A50:C50"/>
    <mergeCell ref="B53:B54"/>
    <mergeCell ref="A38:D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4:C24"/>
    <mergeCell ref="B25:C25"/>
    <mergeCell ref="B28:C28"/>
    <mergeCell ref="B29:C29"/>
    <mergeCell ref="B30:C30"/>
    <mergeCell ref="B31:C31"/>
    <mergeCell ref="B26:C26"/>
    <mergeCell ref="B27:C27"/>
    <mergeCell ref="A17:D17"/>
    <mergeCell ref="B18:C18"/>
    <mergeCell ref="B19:C19"/>
    <mergeCell ref="B20:C20"/>
    <mergeCell ref="B21:C21"/>
    <mergeCell ref="B22:C22"/>
    <mergeCell ref="B1:D1"/>
    <mergeCell ref="A4:D4"/>
    <mergeCell ref="A5:D6"/>
    <mergeCell ref="A12:C12"/>
    <mergeCell ref="B15:C15"/>
    <mergeCell ref="B16:C16"/>
  </mergeCells>
  <printOptions/>
  <pageMargins left="1.4960629921259843" right="0.5118110236220472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user</cp:lastModifiedBy>
  <cp:lastPrinted>2022-01-13T12:11:49Z</cp:lastPrinted>
  <dcterms:created xsi:type="dcterms:W3CDTF">2011-12-26T08:50:57Z</dcterms:created>
  <dcterms:modified xsi:type="dcterms:W3CDTF">2022-01-13T12:12:03Z</dcterms:modified>
  <cp:category/>
  <cp:version/>
  <cp:contentType/>
  <cp:contentStatus/>
</cp:coreProperties>
</file>