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32760" windowWidth="28800" windowHeight="12480" activeTab="0"/>
  </bookViews>
  <sheets>
    <sheet name="дод 1" sheetId="1" r:id="rId1"/>
    <sheet name="дод 2" sheetId="2" r:id="rId2"/>
  </sheets>
  <definedNames>
    <definedName name="_xlnm.Print_Titles" localSheetId="0">'дод 1'!$9:$10</definedName>
    <definedName name="_xlnm.Print_Titles" localSheetId="1">'дод 2'!$15:$16</definedName>
    <definedName name="_xlnm.Print_Area" localSheetId="0">'дод 1'!$A$1:$F$115</definedName>
    <definedName name="_xlnm.Print_Area" localSheetId="1">'дод 2'!$A$1:$D$72</definedName>
  </definedNames>
  <calcPr fullCalcOnLoad="1"/>
</workbook>
</file>

<file path=xl/sharedStrings.xml><?xml version="1.0" encoding="utf-8"?>
<sst xmlns="http://schemas.openxmlformats.org/spreadsheetml/2006/main" count="291" uniqueCount="245">
  <si>
    <t>Разом</t>
  </si>
  <si>
    <t>Секретар міської ради</t>
  </si>
  <si>
    <t>Реверсна дотація</t>
  </si>
  <si>
    <t>Загальний фонд</t>
  </si>
  <si>
    <t>Спеціальний фонд</t>
  </si>
  <si>
    <t>(код бюджету)</t>
  </si>
  <si>
    <t>07507000000</t>
  </si>
  <si>
    <t>(грн.)</t>
  </si>
  <si>
    <t>Усього</t>
  </si>
  <si>
    <t>Код</t>
  </si>
  <si>
    <t>Код Типової програмної класифікації видатків та кредитування місцевого бюджету</t>
  </si>
  <si>
    <t>X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</si>
  <si>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</si>
  <si>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</si>
  <si>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9770</t>
  </si>
  <si>
    <t>3719770</t>
  </si>
  <si>
    <t>Інші субвенції з місцевого бюджету</t>
  </si>
  <si>
    <t xml:space="preserve"> </t>
  </si>
  <si>
    <t>Яна  ЧУБИРКО</t>
  </si>
  <si>
    <t xml:space="preserve">ДОХОДИ </t>
  </si>
  <si>
    <t xml:space="preserve"> бюджету Мукачівської міської територіальної громади на  2021 рік </t>
  </si>
  <si>
    <t>додаток 1 до рішення 3 -ї сесії  Мукачівської міської ради 8-го скликання                      
від  22  грудня  2020  року № 111 "Про бюджет Мукачівської міської територіальної громади на 2021 рік"                   
 (нова редакція)</t>
  </si>
  <si>
    <t>(грн)</t>
  </si>
  <si>
    <t xml:space="preserve"> Найменування</t>
  </si>
  <si>
    <t>в т.ч. бюдж.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</si>
  <si>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</si>
  <si>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</si>
  <si>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</si>
  <si>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</si>
  <si>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</si>
  <si>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</si>
  <si>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</si>
  <si>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</si>
  <si>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</si>
  <si>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</si>
  <si>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</si>
  <si>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</si>
  <si>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</si>
  <si>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</si>
  <si>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</si>
  <si>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</si>
  <si>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</si>
  <si>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</si>
  <si>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</si>
  <si>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</si>
  <si>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</si>
  <si>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</si>
  <si>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</si>
  <si>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</si>
  <si>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</si>
  <si>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</si>
  <si>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</si>
  <si>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</si>
  <si>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</si>
  <si>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</si>
  <si>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</si>
  <si>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</si>
  <si>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</si>
  <si>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</si>
  <si>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</si>
  <si>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</si>
  <si>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</si>
  <si>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</si>
  <si>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</si>
  <si>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</si>
  <si>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</si>
  <si>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</si>
  <si>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</si>
  <si>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</si>
  <si>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</si>
  <si>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</si>
  <si>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</si>
  <si>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</si>
  <si>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</si>
  <si>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</si>
  <si>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</si>
  <si>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</si>
  <si>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</si>
  <si>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</si>
  <si>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</si>
  <si>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</si>
  <si>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</si>
  <si>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</si>
  <si>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</si>
  <si>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</si>
  <si>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</si>
  <si>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</si>
  <si>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</si>
  <si>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18030000</t>
  </si>
  <si>
    <t>Туристичний збір </t>
  </si>
  <si>
    <t>18030100</t>
  </si>
  <si>
    <t>Туристичний збір, сплачений юридичними особами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</si>
  <si>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</si>
  <si>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</si>
  <si>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</si>
  <si>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</si>
  <si>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</si>
  <si>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</si>
  <si>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</si>
  <si>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</si>
  <si>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</si>
  <si>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</si>
  <si>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</si>
  <si>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</si>
  <si>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</si>
  <si>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</si>
  <si>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</si>
  <si>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</si>
  <si>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</si>
  <si>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</si>
  <si>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</si>
  <si>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</si>
  <si>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</si>
  <si>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</si>
  <si>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</si>
  <si>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</si>
  <si>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</si>
  <si>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</si>
  <si>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</si>
  <si>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</si>
  <si>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</si>
  <si>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</si>
  <si>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</si>
  <si>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</si>
  <si>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</si>
  <si>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21081700</t>
  </si>
  <si>
    <t>Плата за встановлення земельного сервітуту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</si>
  <si>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</si>
  <si>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</si>
  <si>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</si>
  <si>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</si>
  <si>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</si>
  <si>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</si>
  <si>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</si>
  <si>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</si>
  <si>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</si>
  <si>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</si>
  <si>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</si>
  <si>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</si>
  <si>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</si>
  <si>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</si>
  <si>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</si>
  <si>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</si>
  <si>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</si>
  <si>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</si>
  <si>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</si>
  <si>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</si>
  <si>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</si>
  <si>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</si>
  <si>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</si>
  <si>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</si>
  <si>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</si>
  <si>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</si>
  <si>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</si>
  <si>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</si>
  <si>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</si>
  <si>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</si>
  <si>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24062200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</si>
  <si>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</si>
  <si>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</si>
  <si>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</si>
  <si>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</si>
  <si>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</si>
  <si>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</si>
  <si>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</si>
  <si>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</si>
  <si>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</si>
  <si>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30000000</t>
  </si>
  <si>
    <t>Доходи від операцій з капіталом  </t>
  </si>
  <si>
    <t>31000000</t>
  </si>
  <si>
    <t>Надходження від продажу основного капіталу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</si>
  <si>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</si>
  <si>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</si>
  <si>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33000000</t>
  </si>
  <si>
    <t>Кошти від продажу землі і нематеріальних активів </t>
  </si>
  <si>
    <t>33010000</t>
  </si>
  <si>
    <t>Кошти від продажу землі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</si>
  <si>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</si>
  <si>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</si>
  <si>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</si>
  <si>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</si>
  <si>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</si>
  <si>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</si>
  <si>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врахування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</si>
  <si>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</si>
  <si>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</si>
  <si>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</si>
  <si>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</si>
  <si>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</si>
  <si>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</si>
  <si>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Субвенція з державного бюджету місцевим бюджетам на реалізацію програми `Спроможна школа для кращих результатів`</t>
  </si>
  <si>
    <t>41033900</t>
  </si>
  <si>
    <t>Освітня субвенція з державного бюджету місцевим бюджетам </t>
  </si>
  <si>
    <t>41035200</t>
  </si>
  <si>
    <t>Субвенція з державного бюджету місцевим бюджетам на розвиток мережі центрів надання адміністративних послуг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</si>
  <si>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</si>
  <si>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</si>
  <si>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</si>
  <si>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</si>
  <si>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</si>
  <si>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</si>
  <si>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Субвенція з місцевого бюджету на виплату грошової компенсації за належні для отримання жилі 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  внаслідок поранення, контузії, каліцтва або захворювання, одержаних під час безпосередньої участі в  антитерористичній операції, забезпеченні її проведення, дійсненні заходів із забезпечення  національної безпеки і оборони, відсічі і стримування збройної агресії Російської Федерації у Донецькій  та Луганській областях, забезпеченні їх здійснення, визначених пунктами 11 - 14 частини другої  статті 7 Закону України `Про статус ветеранів війни, гарантії їх соціального захисту`, та які 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</si>
  <si>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</si>
  <si>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</si>
  <si>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</si>
  <si>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</si>
  <si>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</si>
  <si>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</si>
  <si>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</si>
  <si>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виконання інвестиційних проектів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</si>
  <si>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</si>
  <si>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</si>
  <si>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</si>
  <si>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Секретар міської  ради</t>
  </si>
  <si>
    <t>Освітня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</si>
  <si>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</si>
  <si>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</si>
  <si>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</si>
  <si>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</si>
  <si>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 -надавача міжбюджетного трансферту</t>
  </si>
  <si>
    <t>І. Трансфети до загального фонду бюджету</t>
  </si>
  <si>
    <t>Державний бюджет</t>
  </si>
  <si>
    <t>Обласний бюджет</t>
  </si>
  <si>
    <t>ІІ. Трансфети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</si>
  <si>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</si>
  <si>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</si>
  <si>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</si>
  <si>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</si>
  <si>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</si>
  <si>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</t>
  </si>
  <si>
    <t>Найменування трансферту/</t>
  </si>
  <si>
    <t>Код бюджету</t>
  </si>
  <si>
    <t>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</si>
  <si>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</si>
  <si>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</si>
  <si>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УСЬОГО за розділами I, II, у тому числі:</t>
  </si>
  <si>
    <t>07100000000</t>
  </si>
  <si>
    <t xml:space="preserve">Обласний бюджет </t>
  </si>
  <si>
    <t>Міжбюджетні трансферти на 2021 рік</t>
  </si>
  <si>
    <t>Додаток 5 до рішення 3 -ї позачергової сесії Мукачівської міської ради 8-го скликання                              
 від  22 грудня 2020 року № 111 "Про бюджет Мукачівської міської територіальної громади на 2021 рік" (нова редакція)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</si>
  <si>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</si>
  <si>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Додаток 1
до рішення  21 -ї  сесії Мукачівської міської ради 8-го скликання                              
"Про внесення змін до бюджету Мукачівської міської територіальної громади на 2021 рік"                   
від  січня  2022  року №_____</t>
  </si>
  <si>
    <t>Додаток 2
до рішення  21 -ї   сесії Мукачівської міської ради 8-го скликання                              
"Про внесення змін до бюджету Мукачівської міської територіальної громади на 2021 рік"                   
від     січня  2022  року №_____</t>
  </si>
  <si>
    <t>(пункт 2)</t>
  </si>
  <si>
    <t xml:space="preserve">  (пункт 3)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</si>
</sst>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#,##0.0"/>
    <numFmt numFmtId="187" formatCode="0E+00"/>
    <numFmt numFmtId="188" formatCode="#,##0.000"/>
    <numFmt numFmtId="189" formatCode="0.000"/>
    <numFmt numFmtId="190" formatCode="0.0000"/>
    <numFmt numFmtId="191" formatCode="[$-422]d\ mmmm\ yyyy&quot; р.&quot;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E+00"/>
    <numFmt numFmtId="198" formatCode="0.00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  <numFmt numFmtId="207" formatCode="&quot;Так&quot;;&quot;Так&quot;;&quot;Ні&quot;"/>
    <numFmt numFmtId="208" formatCode="&quot;True&quot;;&quot;True&quot;;&quot;False&quot;"/>
    <numFmt numFmtId="209" formatCode="&quot;Увімк&quot;;&quot;Увімк&quot;;&quot;Вимк&quot;"/>
    <numFmt numFmtId="210" formatCode="[$¥€-2]\ ###,000_);[Red]\([$€-2]\ ###,000\)"/>
    <numFmt numFmtId="211" formatCode="0.0"/>
    <numFmt numFmtId="212" formatCode="#,##0.00000"/>
  </numFmts>
  <fonts count="6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u val="single"/>
      <sz val="6.8"/>
      <color indexed="12"/>
      <name val="Arial Cyr"/>
      <family val="0"/>
    </font>
    <font>
      <u val="single"/>
      <sz val="6.8"/>
      <color indexed="20"/>
      <name val="Arial Cyr"/>
      <family val="0"/>
    </font>
    <font>
      <sz val="10"/>
      <name val="Arial"/>
      <family val="2"/>
    </font>
    <font>
      <b/>
      <u val="single"/>
      <sz val="12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Arial Cyr"/>
      <family val="0"/>
    </font>
    <font>
      <b/>
      <sz val="11.5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5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19" borderId="0" applyNumberFormat="0" applyBorder="0" applyAlignment="0" applyProtection="0"/>
    <xf numFmtId="0" fontId="23" fillId="0" borderId="0">
      <alignment/>
      <protection/>
    </xf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41" fillId="26" borderId="1" applyNumberFormat="0" applyAlignment="0" applyProtection="0"/>
    <xf numFmtId="0" fontId="8" fillId="7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27" borderId="3" applyNumberFormat="0" applyAlignment="0" applyProtection="0"/>
    <xf numFmtId="0" fontId="10" fillId="27" borderId="2" applyNumberFormat="0" applyAlignment="0" applyProtection="0"/>
    <xf numFmtId="0" fontId="42" fillId="28" borderId="0" applyNumberFormat="0" applyBorder="0" applyAlignment="0" applyProtection="0"/>
    <xf numFmtId="0" fontId="2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3" fillId="0" borderId="0">
      <alignment/>
      <protection/>
    </xf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0" fillId="22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17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0" applyNumberFormat="0" applyAlignment="0" applyProtection="0"/>
    <xf numFmtId="0" fontId="13" fillId="34" borderId="11" applyNumberFormat="0" applyAlignment="0" applyProtection="0"/>
    <xf numFmtId="0" fontId="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14" fillId="36" borderId="0" applyNumberFormat="0" applyBorder="0" applyAlignment="0" applyProtection="0"/>
    <xf numFmtId="0" fontId="4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3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5" fillId="3" borderId="0" applyNumberFormat="0" applyBorder="0" applyAlignment="0" applyProtection="0"/>
    <xf numFmtId="0" fontId="49" fillId="3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0" fillId="39" borderId="13" applyNumberFormat="0" applyFont="0" applyAlignment="0" applyProtection="0"/>
    <xf numFmtId="0" fontId="50" fillId="27" borderId="14" applyNumberFormat="0" applyAlignment="0" applyProtection="0"/>
    <xf numFmtId="0" fontId="17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3" fillId="0" borderId="0" xfId="0" applyFont="1" applyAlignment="1">
      <alignment vertical="center"/>
    </xf>
    <xf numFmtId="0" fontId="2" fillId="40" borderId="0" xfId="0" applyFont="1" applyFill="1" applyAlignment="1">
      <alignment/>
    </xf>
    <xf numFmtId="3" fontId="2" fillId="4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54" fillId="40" borderId="0" xfId="0" applyFont="1" applyFill="1" applyAlignment="1">
      <alignment/>
    </xf>
    <xf numFmtId="0" fontId="55" fillId="40" borderId="0" xfId="0" applyFont="1" applyFill="1" applyAlignment="1">
      <alignment/>
    </xf>
    <xf numFmtId="3" fontId="54" fillId="40" borderId="0" xfId="0" applyNumberFormat="1" applyFont="1" applyFill="1" applyAlignment="1">
      <alignment/>
    </xf>
    <xf numFmtId="0" fontId="54" fillId="0" borderId="0" xfId="0" applyFont="1" applyAlignment="1">
      <alignment/>
    </xf>
    <xf numFmtId="4" fontId="2" fillId="40" borderId="16" xfId="0" applyNumberFormat="1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54" fillId="40" borderId="16" xfId="0" applyFont="1" applyFill="1" applyBorder="1" applyAlignment="1">
      <alignment wrapText="1"/>
    </xf>
    <xf numFmtId="0" fontId="54" fillId="40" borderId="16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/>
    </xf>
    <xf numFmtId="4" fontId="2" fillId="40" borderId="16" xfId="0" applyNumberFormat="1" applyFont="1" applyFill="1" applyBorder="1" applyAlignment="1">
      <alignment horizontal="right" vertical="center"/>
    </xf>
    <xf numFmtId="49" fontId="2" fillId="40" borderId="16" xfId="0" applyNumberFormat="1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left" vertical="center" wrapText="1"/>
    </xf>
    <xf numFmtId="0" fontId="54" fillId="41" borderId="0" xfId="0" applyFont="1" applyFill="1" applyAlignment="1">
      <alignment horizontal="center"/>
    </xf>
    <xf numFmtId="0" fontId="56" fillId="41" borderId="0" xfId="0" applyFont="1" applyFill="1" applyAlignment="1">
      <alignment wrapText="1"/>
    </xf>
    <xf numFmtId="0" fontId="57" fillId="41" borderId="0" xfId="0" applyFont="1" applyFill="1" applyAlignment="1">
      <alignment horizontal="center" vertical="center" wrapText="1"/>
    </xf>
    <xf numFmtId="0" fontId="57" fillId="41" borderId="0" xfId="0" applyFont="1" applyFill="1" applyAlignment="1">
      <alignment vertical="center" wrapText="1"/>
    </xf>
    <xf numFmtId="0" fontId="54" fillId="41" borderId="0" xfId="0" applyFont="1" applyFill="1" applyAlignment="1">
      <alignment/>
    </xf>
    <xf numFmtId="0" fontId="57" fillId="40" borderId="0" xfId="0" applyFont="1" applyFill="1" applyAlignment="1">
      <alignment horizontal="left" vertical="center" wrapText="1"/>
    </xf>
    <xf numFmtId="0" fontId="58" fillId="41" borderId="0" xfId="0" applyFont="1" applyFill="1" applyAlignment="1">
      <alignment/>
    </xf>
    <xf numFmtId="49" fontId="54" fillId="41" borderId="0" xfId="0" applyNumberFormat="1" applyFont="1" applyFill="1" applyAlignment="1">
      <alignment/>
    </xf>
    <xf numFmtId="0" fontId="54" fillId="41" borderId="0" xfId="0" applyFont="1" applyFill="1" applyAlignment="1">
      <alignment wrapText="1"/>
    </xf>
    <xf numFmtId="0" fontId="54" fillId="41" borderId="0" xfId="0" applyFont="1" applyFill="1" applyAlignment="1">
      <alignment horizontal="right"/>
    </xf>
    <xf numFmtId="0" fontId="55" fillId="41" borderId="0" xfId="0" applyFont="1" applyFill="1" applyAlignment="1">
      <alignment horizontal="center" vertical="center"/>
    </xf>
    <xf numFmtId="0" fontId="55" fillId="0" borderId="16" xfId="95" applyFont="1" applyBorder="1" applyAlignment="1">
      <alignment horizontal="center" vertical="center" wrapText="1"/>
      <protection/>
    </xf>
    <xf numFmtId="0" fontId="54" fillId="0" borderId="16" xfId="95" applyFont="1" applyBorder="1" applyAlignment="1">
      <alignment horizontal="center" vertical="top" wrapText="1"/>
      <protection/>
    </xf>
    <xf numFmtId="0" fontId="55" fillId="0" borderId="16" xfId="95" applyFont="1" applyBorder="1" applyAlignment="1">
      <alignment horizontal="center" vertical="center"/>
      <protection/>
    </xf>
    <xf numFmtId="0" fontId="55" fillId="0" borderId="16" xfId="95" applyFont="1" applyBorder="1" applyAlignment="1">
      <alignment vertical="center" wrapText="1"/>
      <protection/>
    </xf>
    <xf numFmtId="3" fontId="55" fillId="0" borderId="16" xfId="95" applyNumberFormat="1" applyFont="1" applyBorder="1" applyAlignment="1">
      <alignment horizontal="right"/>
      <protection/>
    </xf>
    <xf numFmtId="0" fontId="54" fillId="0" borderId="16" xfId="95" applyFont="1" applyBorder="1" applyAlignment="1">
      <alignment horizontal="center" vertical="center"/>
      <protection/>
    </xf>
    <xf numFmtId="0" fontId="54" fillId="0" borderId="16" xfId="95" applyFont="1" applyBorder="1" applyAlignment="1">
      <alignment vertical="center" wrapText="1"/>
      <protection/>
    </xf>
    <xf numFmtId="3" fontId="54" fillId="0" borderId="16" xfId="95" applyNumberFormat="1" applyFont="1" applyBorder="1" applyAlignment="1">
      <alignment horizontal="right"/>
      <protection/>
    </xf>
    <xf numFmtId="0" fontId="55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55" fillId="41" borderId="16" xfId="0" applyFont="1" applyFill="1" applyBorder="1" applyAlignment="1">
      <alignment wrapText="1"/>
    </xf>
    <xf numFmtId="0" fontId="54" fillId="41" borderId="16" xfId="0" applyFont="1" applyFill="1" applyBorder="1" applyAlignment="1">
      <alignment horizontal="center" wrapText="1"/>
    </xf>
    <xf numFmtId="3" fontId="54" fillId="41" borderId="16" xfId="0" applyNumberFormat="1" applyFont="1" applyFill="1" applyBorder="1" applyAlignment="1">
      <alignment horizontal="right" wrapText="1"/>
    </xf>
    <xf numFmtId="49" fontId="54" fillId="41" borderId="16" xfId="0" applyNumberFormat="1" applyFont="1" applyFill="1" applyBorder="1" applyAlignment="1">
      <alignment wrapText="1"/>
    </xf>
    <xf numFmtId="4" fontId="2" fillId="41" borderId="16" xfId="0" applyNumberFormat="1" applyFont="1" applyFill="1" applyBorder="1" applyAlignment="1">
      <alignment wrapText="1"/>
    </xf>
    <xf numFmtId="4" fontId="2" fillId="0" borderId="16" xfId="0" applyNumberFormat="1" applyFont="1" applyBorder="1" applyAlignment="1">
      <alignment/>
    </xf>
    <xf numFmtId="4" fontId="2" fillId="41" borderId="17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49" fontId="2" fillId="0" borderId="16" xfId="51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49" fontId="24" fillId="41" borderId="0" xfId="0" applyNumberFormat="1" applyFont="1" applyFill="1" applyAlignment="1">
      <alignment vertical="center" wrapText="1"/>
    </xf>
    <xf numFmtId="4" fontId="2" fillId="40" borderId="17" xfId="0" applyNumberFormat="1" applyFont="1" applyFill="1" applyBorder="1" applyAlignment="1">
      <alignment horizontal="right" vertical="center" wrapText="1"/>
    </xf>
    <xf numFmtId="0" fontId="2" fillId="40" borderId="19" xfId="0" applyFont="1" applyFill="1" applyBorder="1" applyAlignment="1">
      <alignment horizontal="left" vertical="center" wrapText="1"/>
    </xf>
    <xf numFmtId="0" fontId="2" fillId="40" borderId="20" xfId="0" applyFont="1" applyFill="1" applyBorder="1" applyAlignment="1">
      <alignment horizontal="left" vertical="center" wrapText="1"/>
    </xf>
    <xf numFmtId="4" fontId="2" fillId="0" borderId="17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/>
    </xf>
    <xf numFmtId="4" fontId="2" fillId="41" borderId="17" xfId="0" applyNumberFormat="1" applyFont="1" applyFill="1" applyBorder="1" applyAlignment="1">
      <alignment vertical="center"/>
    </xf>
    <xf numFmtId="0" fontId="27" fillId="0" borderId="0" xfId="0" applyFont="1" applyAlignment="1">
      <alignment horizontal="right"/>
    </xf>
    <xf numFmtId="4" fontId="53" fillId="0" borderId="16" xfId="0" applyNumberFormat="1" applyFont="1" applyBorder="1" applyAlignment="1">
      <alignment horizontal="right" vertical="center" wrapText="1"/>
    </xf>
    <xf numFmtId="3" fontId="54" fillId="0" borderId="16" xfId="95" applyNumberFormat="1" applyFont="1" applyFill="1" applyBorder="1" applyAlignment="1">
      <alignment horizontal="right"/>
      <protection/>
    </xf>
    <xf numFmtId="0" fontId="54" fillId="40" borderId="16" xfId="0" applyFont="1" applyFill="1" applyBorder="1" applyAlignment="1">
      <alignment horizontal="left" vertical="center"/>
    </xf>
    <xf numFmtId="4" fontId="54" fillId="0" borderId="16" xfId="0" applyNumberFormat="1" applyFont="1" applyBorder="1" applyAlignment="1">
      <alignment vertical="center" wrapText="1"/>
    </xf>
    <xf numFmtId="3" fontId="54" fillId="0" borderId="0" xfId="0" applyNumberFormat="1" applyFont="1" applyAlignment="1">
      <alignment/>
    </xf>
    <xf numFmtId="4" fontId="54" fillId="40" borderId="16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57" fillId="40" borderId="0" xfId="0" applyFont="1" applyFill="1" applyAlignment="1">
      <alignment horizontal="left" vertical="center" wrapText="1"/>
    </xf>
    <xf numFmtId="0" fontId="59" fillId="40" borderId="0" xfId="0" applyFont="1" applyFill="1" applyAlignment="1">
      <alignment horizontal="center"/>
    </xf>
    <xf numFmtId="0" fontId="54" fillId="41" borderId="0" xfId="0" applyFont="1" applyFill="1" applyAlignment="1">
      <alignment horizontal="center"/>
    </xf>
    <xf numFmtId="0" fontId="59" fillId="41" borderId="0" xfId="0" applyFont="1" applyFill="1" applyAlignment="1">
      <alignment horizontal="center" wrapText="1"/>
    </xf>
    <xf numFmtId="49" fontId="60" fillId="41" borderId="0" xfId="0" applyNumberFormat="1" applyFont="1" applyFill="1" applyAlignment="1">
      <alignment horizontal="center"/>
    </xf>
    <xf numFmtId="0" fontId="54" fillId="41" borderId="0" xfId="0" applyFont="1" applyFill="1" applyAlignment="1">
      <alignment horizontal="center" vertical="top"/>
    </xf>
    <xf numFmtId="0" fontId="55" fillId="0" borderId="16" xfId="95" applyFont="1" applyBorder="1" applyAlignment="1">
      <alignment horizontal="center" vertical="center" wrapText="1"/>
      <protection/>
    </xf>
    <xf numFmtId="0" fontId="54" fillId="0" borderId="0" xfId="99" applyFont="1" applyAlignment="1">
      <alignment horizontal="left"/>
      <protection/>
    </xf>
    <xf numFmtId="0" fontId="54" fillId="40" borderId="0" xfId="0" applyFont="1" applyFill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40" borderId="19" xfId="0" applyFont="1" applyFill="1" applyBorder="1" applyAlignment="1">
      <alignment horizontal="left" vertical="center" wrapText="1"/>
    </xf>
    <xf numFmtId="0" fontId="2" fillId="40" borderId="20" xfId="0" applyFont="1" applyFill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4" fillId="40" borderId="19" xfId="0" applyFont="1" applyFill="1" applyBorder="1" applyAlignment="1">
      <alignment horizontal="left" vertical="center" wrapText="1"/>
    </xf>
    <xf numFmtId="0" fontId="54" fillId="40" borderId="2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51" applyFont="1" applyBorder="1" applyAlignment="1">
      <alignment horizontal="center" vertical="center" wrapText="1"/>
      <protection/>
    </xf>
    <xf numFmtId="0" fontId="2" fillId="0" borderId="20" xfId="51" applyFont="1" applyBorder="1" applyAlignment="1">
      <alignment horizontal="center" vertical="center" wrapText="1"/>
      <protection/>
    </xf>
  </cellXfs>
  <cellStyles count="102">
    <cellStyle name="Normal" xfId="0"/>
    <cellStyle name="20% - Акцент1 2" xfId="15"/>
    <cellStyle name="20% - Акцент2 2" xfId="16"/>
    <cellStyle name="20% - Акцент3 2" xfId="17"/>
    <cellStyle name="20% - Акцент4 2" xfId="18"/>
    <cellStyle name="20% - Акцент5 2" xfId="19"/>
    <cellStyle name="20% - Акцент6 2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Normal_Доходи" xfId="51"/>
    <cellStyle name="Акцент1 2" xfId="52"/>
    <cellStyle name="Акцент2 2" xfId="53"/>
    <cellStyle name="Акцент3 2" xfId="54"/>
    <cellStyle name="Акцент4 2" xfId="55"/>
    <cellStyle name="Акцент5 2" xfId="56"/>
    <cellStyle name="Акцент6 2" xfId="57"/>
    <cellStyle name="Ввід" xfId="58"/>
    <cellStyle name="Ввод  2" xfId="59"/>
    <cellStyle name="Percent" xfId="60"/>
    <cellStyle name="Відсотковий 2" xfId="61"/>
    <cellStyle name="Вывод 2" xfId="62"/>
    <cellStyle name="Вычисление 2" xfId="63"/>
    <cellStyle name="Гарний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2 2" xfId="70"/>
    <cellStyle name="Заголовок 3" xfId="71"/>
    <cellStyle name="Заголовок 4" xfId="72"/>
    <cellStyle name="Звичайний 2" xfId="73"/>
    <cellStyle name="Звичайний 2 2" xfId="74"/>
    <cellStyle name="Звичайний 2 3" xfId="75"/>
    <cellStyle name="Звичайний 2 4" xfId="76"/>
    <cellStyle name="Звичайний 3" xfId="77"/>
    <cellStyle name="Зв'язана клітинка" xfId="78"/>
    <cellStyle name="Итог 2" xfId="79"/>
    <cellStyle name="Колірна тема 1" xfId="80"/>
    <cellStyle name="Колірна тема 2" xfId="81"/>
    <cellStyle name="Колірна тема 3" xfId="82"/>
    <cellStyle name="Колірна тема 4" xfId="83"/>
    <cellStyle name="Колірна тема 5" xfId="84"/>
    <cellStyle name="Колірна тема 6" xfId="85"/>
    <cellStyle name="Контрольна клітинка" xfId="86"/>
    <cellStyle name="Контрольная ячейка 2" xfId="87"/>
    <cellStyle name="Назва" xfId="88"/>
    <cellStyle name="Нейтральний" xfId="89"/>
    <cellStyle name="Нейтральный 2" xfId="90"/>
    <cellStyle name="Обчислення" xfId="91"/>
    <cellStyle name="Обычный 2" xfId="92"/>
    <cellStyle name="Обычный 2 2" xfId="93"/>
    <cellStyle name="Обычный 2 3" xfId="94"/>
    <cellStyle name="Обычный 2 5" xfId="95"/>
    <cellStyle name="Обычный 3" xfId="96"/>
    <cellStyle name="Обычный 4" xfId="97"/>
    <cellStyle name="Обычный 5" xfId="98"/>
    <cellStyle name="Обычный_дод на комісію про затверд бюд 2004_Dod 4." xfId="99"/>
    <cellStyle name="Followed Hyperlink" xfId="100"/>
    <cellStyle name="Підсумок" xfId="101"/>
    <cellStyle name="Плохой 2" xfId="102"/>
    <cellStyle name="Поганий" xfId="103"/>
    <cellStyle name="Пояснение 2" xfId="104"/>
    <cellStyle name="Примечание 2" xfId="105"/>
    <cellStyle name="Примітка" xfId="106"/>
    <cellStyle name="Результат" xfId="107"/>
    <cellStyle name="Связанная ячейка 2" xfId="108"/>
    <cellStyle name="Текст попередження" xfId="109"/>
    <cellStyle name="Текст пояснення" xfId="110"/>
    <cellStyle name="Текст предупреждения 2" xfId="111"/>
    <cellStyle name="Comma" xfId="112"/>
    <cellStyle name="Comma [0]" xfId="113"/>
    <cellStyle name="Фінансовий 2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zoomScaleSheetLayoutView="100" zoomScalePageLayoutView="0" workbookViewId="0" topLeftCell="A4">
      <selection activeCell="A3" sqref="A3:F3"/>
    </sheetView>
  </sheetViews>
  <sheetFormatPr defaultColWidth="9.00390625" defaultRowHeight="12.75"/>
  <cols>
    <col min="1" max="1" width="13.00390625" style="24" customWidth="1"/>
    <col min="2" max="2" width="76.125" style="32" customWidth="1"/>
    <col min="3" max="3" width="20.25390625" style="28" customWidth="1"/>
    <col min="4" max="4" width="20.00390625" style="10" customWidth="1"/>
    <col min="5" max="5" width="18.25390625" style="28" customWidth="1"/>
    <col min="6" max="6" width="16.125" style="28" customWidth="1"/>
    <col min="7" max="8" width="9.125" style="28" customWidth="1"/>
    <col min="9" max="9" width="16.125" style="28" customWidth="1"/>
    <col min="10" max="17" width="9.125" style="28" customWidth="1"/>
    <col min="18" max="16384" width="9.125" style="11" customWidth="1"/>
  </cols>
  <sheetData>
    <row r="1" spans="1:17" s="8" customFormat="1" ht="87" customHeight="1">
      <c r="A1" s="24"/>
      <c r="B1" s="25"/>
      <c r="C1" s="83" t="s">
        <v>241</v>
      </c>
      <c r="D1" s="83"/>
      <c r="E1" s="83"/>
      <c r="F1" s="83"/>
      <c r="G1" s="26"/>
      <c r="H1" s="26"/>
      <c r="I1" s="27"/>
      <c r="J1" s="28"/>
      <c r="K1" s="28"/>
      <c r="L1" s="28"/>
      <c r="M1" s="28"/>
      <c r="N1" s="28"/>
      <c r="O1" s="28"/>
      <c r="P1" s="28"/>
      <c r="Q1" s="28"/>
    </row>
    <row r="2" spans="1:17" s="8" customFormat="1" ht="18.75" customHeight="1">
      <c r="A2" s="24"/>
      <c r="B2" s="25"/>
      <c r="C2" s="11" t="s">
        <v>243</v>
      </c>
      <c r="D2" s="29"/>
      <c r="E2" s="29"/>
      <c r="F2" s="29"/>
      <c r="G2" s="26"/>
      <c r="H2" s="26"/>
      <c r="I2" s="27"/>
      <c r="J2" s="28"/>
      <c r="K2" s="28"/>
      <c r="L2" s="28"/>
      <c r="M2" s="28"/>
      <c r="N2" s="28"/>
      <c r="O2" s="28"/>
      <c r="P2" s="28"/>
      <c r="Q2" s="28"/>
    </row>
    <row r="3" spans="1:17" s="8" customFormat="1" ht="27.75" customHeight="1">
      <c r="A3" s="84" t="s">
        <v>19</v>
      </c>
      <c r="B3" s="85"/>
      <c r="C3" s="85"/>
      <c r="D3" s="85"/>
      <c r="E3" s="85"/>
      <c r="F3" s="85"/>
      <c r="G3" s="26"/>
      <c r="H3" s="26"/>
      <c r="I3" s="27"/>
      <c r="J3" s="28"/>
      <c r="K3" s="28"/>
      <c r="L3" s="28"/>
      <c r="M3" s="28"/>
      <c r="N3" s="28"/>
      <c r="O3" s="28"/>
      <c r="P3" s="28"/>
      <c r="Q3" s="28"/>
    </row>
    <row r="4" spans="1:6" s="30" customFormat="1" ht="21.75" customHeight="1">
      <c r="A4" s="84" t="s">
        <v>20</v>
      </c>
      <c r="B4" s="84"/>
      <c r="C4" s="84"/>
      <c r="D4" s="84"/>
      <c r="E4" s="84"/>
      <c r="F4" s="84"/>
    </row>
    <row r="5" spans="1:6" s="30" customFormat="1" ht="60.75" customHeight="1">
      <c r="A5" s="86" t="s">
        <v>21</v>
      </c>
      <c r="B5" s="86"/>
      <c r="C5" s="86"/>
      <c r="D5" s="86"/>
      <c r="E5" s="86"/>
      <c r="F5" s="86"/>
    </row>
    <row r="6" spans="1:6" s="31" customFormat="1" ht="24" customHeight="1">
      <c r="A6" s="87" t="s">
        <v>6</v>
      </c>
      <c r="B6" s="87"/>
      <c r="C6" s="87"/>
      <c r="D6" s="87"/>
      <c r="E6" s="87"/>
      <c r="F6" s="87"/>
    </row>
    <row r="7" spans="1:17" s="8" customFormat="1" ht="24.75" customHeight="1">
      <c r="A7" s="88" t="s">
        <v>5</v>
      </c>
      <c r="B7" s="88"/>
      <c r="C7" s="88"/>
      <c r="D7" s="88"/>
      <c r="E7" s="88"/>
      <c r="F7" s="8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2:17" s="8" customFormat="1" ht="24.75" customHeight="1">
      <c r="B8" s="32"/>
      <c r="D8" s="10"/>
      <c r="E8" s="28"/>
      <c r="F8" s="33" t="s">
        <v>22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s="9" customFormat="1" ht="24.75" customHeight="1">
      <c r="A9" s="89" t="s">
        <v>9</v>
      </c>
      <c r="B9" s="89" t="s">
        <v>23</v>
      </c>
      <c r="C9" s="89" t="s">
        <v>0</v>
      </c>
      <c r="D9" s="89" t="s">
        <v>3</v>
      </c>
      <c r="E9" s="89" t="s">
        <v>4</v>
      </c>
      <c r="F9" s="89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s="9" customFormat="1" ht="50.25" customHeight="1">
      <c r="A10" s="89"/>
      <c r="B10" s="89"/>
      <c r="C10" s="89"/>
      <c r="D10" s="89"/>
      <c r="E10" s="35" t="s">
        <v>0</v>
      </c>
      <c r="F10" s="35" t="s">
        <v>24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</row>
    <row r="11" spans="1:17" s="9" customFormat="1" ht="18.75" customHeight="1">
      <c r="A11" s="36">
        <v>1</v>
      </c>
      <c r="B11" s="36">
        <v>2</v>
      </c>
      <c r="C11" s="36">
        <v>3</v>
      </c>
      <c r="D11" s="36">
        <v>4</v>
      </c>
      <c r="E11" s="36">
        <v>5</v>
      </c>
      <c r="F11" s="36">
        <v>6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</row>
    <row r="12" spans="1:6" ht="15.75">
      <c r="A12" s="37" t="s">
        <v>25</v>
      </c>
      <c r="B12" s="38" t="s">
        <v>26</v>
      </c>
      <c r="C12" s="39">
        <f>D12+E12</f>
        <v>804106360</v>
      </c>
      <c r="D12" s="39">
        <f>D13+D21+D26+D33</f>
        <v>803946760</v>
      </c>
      <c r="E12" s="39">
        <f>E52</f>
        <v>159600</v>
      </c>
      <c r="F12" s="39">
        <v>0</v>
      </c>
    </row>
    <row r="13" spans="1:6" ht="31.5">
      <c r="A13" s="37" t="s">
        <v>27</v>
      </c>
      <c r="B13" s="38" t="s">
        <v>28</v>
      </c>
      <c r="C13" s="39">
        <f>D13+E13</f>
        <v>556549460</v>
      </c>
      <c r="D13" s="39">
        <f>D14+D19</f>
        <v>556549460</v>
      </c>
      <c r="E13" s="39">
        <v>0</v>
      </c>
      <c r="F13" s="39">
        <v>0</v>
      </c>
    </row>
    <row r="14" spans="1:6" ht="15.75">
      <c r="A14" s="37" t="s">
        <v>29</v>
      </c>
      <c r="B14" s="38" t="s">
        <v>30</v>
      </c>
      <c r="C14" s="39">
        <f aca="true" t="shared" si="0" ref="C14:C77">D14+E14</f>
        <v>554850560</v>
      </c>
      <c r="D14" s="39">
        <f>D15+D16+D17+D18</f>
        <v>554850560</v>
      </c>
      <c r="E14" s="39">
        <v>0</v>
      </c>
      <c r="F14" s="39">
        <v>0</v>
      </c>
    </row>
    <row r="15" spans="1:6" ht="31.5">
      <c r="A15" s="40" t="s">
        <v>31</v>
      </c>
      <c r="B15" s="41" t="s">
        <v>32</v>
      </c>
      <c r="C15" s="42">
        <f t="shared" si="0"/>
        <v>439807760</v>
      </c>
      <c r="D15" s="42">
        <v>439807760</v>
      </c>
      <c r="E15" s="42">
        <v>0</v>
      </c>
      <c r="F15" s="42">
        <v>0</v>
      </c>
    </row>
    <row r="16" spans="1:6" ht="47.25">
      <c r="A16" s="40" t="s">
        <v>33</v>
      </c>
      <c r="B16" s="41" t="s">
        <v>34</v>
      </c>
      <c r="C16" s="42">
        <f t="shared" si="0"/>
        <v>101842800</v>
      </c>
      <c r="D16" s="42">
        <v>101842800</v>
      </c>
      <c r="E16" s="42">
        <v>0</v>
      </c>
      <c r="F16" s="42">
        <v>0</v>
      </c>
    </row>
    <row r="17" spans="1:6" ht="31.5">
      <c r="A17" s="40" t="s">
        <v>35</v>
      </c>
      <c r="B17" s="41" t="s">
        <v>36</v>
      </c>
      <c r="C17" s="42">
        <f t="shared" si="0"/>
        <v>5000000</v>
      </c>
      <c r="D17" s="42">
        <v>5000000</v>
      </c>
      <c r="E17" s="42">
        <v>0</v>
      </c>
      <c r="F17" s="42">
        <v>0</v>
      </c>
    </row>
    <row r="18" spans="1:6" ht="31.5">
      <c r="A18" s="40" t="s">
        <v>37</v>
      </c>
      <c r="B18" s="41" t="s">
        <v>38</v>
      </c>
      <c r="C18" s="42">
        <f t="shared" si="0"/>
        <v>8200000</v>
      </c>
      <c r="D18" s="42">
        <v>8200000</v>
      </c>
      <c r="E18" s="42">
        <v>0</v>
      </c>
      <c r="F18" s="42">
        <v>0</v>
      </c>
    </row>
    <row r="19" spans="1:6" ht="15.75">
      <c r="A19" s="37" t="s">
        <v>39</v>
      </c>
      <c r="B19" s="38" t="s">
        <v>40</v>
      </c>
      <c r="C19" s="39">
        <f t="shared" si="0"/>
        <v>1698900</v>
      </c>
      <c r="D19" s="39">
        <f>D20</f>
        <v>1698900</v>
      </c>
      <c r="E19" s="39">
        <v>0</v>
      </c>
      <c r="F19" s="39">
        <v>0</v>
      </c>
    </row>
    <row r="20" spans="1:6" ht="31.5">
      <c r="A20" s="40" t="s">
        <v>41</v>
      </c>
      <c r="B20" s="41" t="s">
        <v>42</v>
      </c>
      <c r="C20" s="42">
        <f t="shared" si="0"/>
        <v>1698900</v>
      </c>
      <c r="D20" s="42">
        <v>1698900</v>
      </c>
      <c r="E20" s="42">
        <v>0</v>
      </c>
      <c r="F20" s="42">
        <v>0</v>
      </c>
    </row>
    <row r="21" spans="1:6" ht="15.75">
      <c r="A21" s="37" t="s">
        <v>43</v>
      </c>
      <c r="B21" s="38" t="s">
        <v>44</v>
      </c>
      <c r="C21" s="39">
        <f t="shared" si="0"/>
        <v>926900</v>
      </c>
      <c r="D21" s="39">
        <f>D22+D24</f>
        <v>926900</v>
      </c>
      <c r="E21" s="39">
        <v>0</v>
      </c>
      <c r="F21" s="39">
        <v>0</v>
      </c>
    </row>
    <row r="22" spans="1:6" ht="15.75">
      <c r="A22" s="37" t="s">
        <v>45</v>
      </c>
      <c r="B22" s="38" t="s">
        <v>46</v>
      </c>
      <c r="C22" s="39">
        <f t="shared" si="0"/>
        <v>701900</v>
      </c>
      <c r="D22" s="39">
        <f>D23</f>
        <v>701900</v>
      </c>
      <c r="E22" s="39">
        <v>0</v>
      </c>
      <c r="F22" s="39">
        <v>0</v>
      </c>
    </row>
    <row r="23" spans="1:6" ht="47.25">
      <c r="A23" s="40" t="s">
        <v>47</v>
      </c>
      <c r="B23" s="41" t="s">
        <v>48</v>
      </c>
      <c r="C23" s="42">
        <f t="shared" si="0"/>
        <v>701900</v>
      </c>
      <c r="D23" s="42">
        <v>701900</v>
      </c>
      <c r="E23" s="42">
        <v>0</v>
      </c>
      <c r="F23" s="42">
        <v>0</v>
      </c>
    </row>
    <row r="24" spans="1:6" ht="15.75">
      <c r="A24" s="37" t="s">
        <v>49</v>
      </c>
      <c r="B24" s="38" t="s">
        <v>50</v>
      </c>
      <c r="C24" s="39">
        <f t="shared" si="0"/>
        <v>225000</v>
      </c>
      <c r="D24" s="39">
        <f>D25</f>
        <v>225000</v>
      </c>
      <c r="E24" s="39">
        <v>0</v>
      </c>
      <c r="F24" s="39">
        <v>0</v>
      </c>
    </row>
    <row r="25" spans="1:6" ht="40.5" customHeight="1">
      <c r="A25" s="40" t="s">
        <v>51</v>
      </c>
      <c r="B25" s="41" t="s">
        <v>52</v>
      </c>
      <c r="C25" s="42">
        <f t="shared" si="0"/>
        <v>225000</v>
      </c>
      <c r="D25" s="42">
        <v>225000</v>
      </c>
      <c r="E25" s="42">
        <v>0</v>
      </c>
      <c r="F25" s="42">
        <v>0</v>
      </c>
    </row>
    <row r="26" spans="1:6" ht="27.75" customHeight="1">
      <c r="A26" s="37" t="s">
        <v>53</v>
      </c>
      <c r="B26" s="38" t="s">
        <v>54</v>
      </c>
      <c r="C26" s="39">
        <f t="shared" si="0"/>
        <v>71160000</v>
      </c>
      <c r="D26" s="39">
        <f>D27+D29+D31</f>
        <v>71160000</v>
      </c>
      <c r="E26" s="39">
        <v>0</v>
      </c>
      <c r="F26" s="39">
        <v>0</v>
      </c>
    </row>
    <row r="27" spans="1:6" ht="31.5">
      <c r="A27" s="37" t="s">
        <v>55</v>
      </c>
      <c r="B27" s="38" t="s">
        <v>56</v>
      </c>
      <c r="C27" s="39">
        <f t="shared" si="0"/>
        <v>6900000</v>
      </c>
      <c r="D27" s="39">
        <f>D28</f>
        <v>6900000</v>
      </c>
      <c r="E27" s="39">
        <v>0</v>
      </c>
      <c r="F27" s="39">
        <v>0</v>
      </c>
    </row>
    <row r="28" spans="1:6" ht="23.25" customHeight="1">
      <c r="A28" s="40" t="s">
        <v>57</v>
      </c>
      <c r="B28" s="41" t="s">
        <v>58</v>
      </c>
      <c r="C28" s="42">
        <f t="shared" si="0"/>
        <v>6900000</v>
      </c>
      <c r="D28" s="42">
        <v>6900000</v>
      </c>
      <c r="E28" s="42">
        <v>0</v>
      </c>
      <c r="F28" s="42">
        <v>0</v>
      </c>
    </row>
    <row r="29" spans="1:6" ht="31.5">
      <c r="A29" s="37" t="s">
        <v>59</v>
      </c>
      <c r="B29" s="38" t="s">
        <v>60</v>
      </c>
      <c r="C29" s="39">
        <f t="shared" si="0"/>
        <v>23500000</v>
      </c>
      <c r="D29" s="39">
        <f>D30</f>
        <v>23500000</v>
      </c>
      <c r="E29" s="39">
        <v>0</v>
      </c>
      <c r="F29" s="39">
        <v>0</v>
      </c>
    </row>
    <row r="30" spans="1:6" ht="27.75" customHeight="1">
      <c r="A30" s="40" t="s">
        <v>61</v>
      </c>
      <c r="B30" s="41" t="s">
        <v>58</v>
      </c>
      <c r="C30" s="42">
        <f t="shared" si="0"/>
        <v>23500000</v>
      </c>
      <c r="D30" s="42">
        <v>23500000</v>
      </c>
      <c r="E30" s="42">
        <v>0</v>
      </c>
      <c r="F30" s="42">
        <v>0</v>
      </c>
    </row>
    <row r="31" spans="1:6" ht="31.5">
      <c r="A31" s="37" t="s">
        <v>62</v>
      </c>
      <c r="B31" s="38" t="s">
        <v>63</v>
      </c>
      <c r="C31" s="39">
        <f t="shared" si="0"/>
        <v>40760000</v>
      </c>
      <c r="D31" s="39">
        <f>D32</f>
        <v>40760000</v>
      </c>
      <c r="E31" s="39">
        <v>0</v>
      </c>
      <c r="F31" s="39">
        <v>0</v>
      </c>
    </row>
    <row r="32" spans="1:6" ht="31.5">
      <c r="A32" s="40" t="s">
        <v>62</v>
      </c>
      <c r="B32" s="41" t="s">
        <v>63</v>
      </c>
      <c r="C32" s="42">
        <f t="shared" si="0"/>
        <v>40760000</v>
      </c>
      <c r="D32" s="42">
        <v>40760000</v>
      </c>
      <c r="E32" s="42">
        <v>0</v>
      </c>
      <c r="F32" s="42">
        <v>0</v>
      </c>
    </row>
    <row r="33" spans="1:6" ht="31.5">
      <c r="A33" s="37" t="s">
        <v>64</v>
      </c>
      <c r="B33" s="38" t="s">
        <v>65</v>
      </c>
      <c r="C33" s="39">
        <f t="shared" si="0"/>
        <v>175310400</v>
      </c>
      <c r="D33" s="39">
        <f>D34+D45+D48</f>
        <v>175310400</v>
      </c>
      <c r="E33" s="39">
        <v>0</v>
      </c>
      <c r="F33" s="39">
        <v>0</v>
      </c>
    </row>
    <row r="34" spans="1:6" ht="15.75">
      <c r="A34" s="37" t="s">
        <v>66</v>
      </c>
      <c r="B34" s="38" t="s">
        <v>67</v>
      </c>
      <c r="C34" s="39">
        <f t="shared" si="0"/>
        <v>65191950</v>
      </c>
      <c r="D34" s="39">
        <f>D35+D36+D37+D38+D39+D40+D41+D42+D43+D44</f>
        <v>65191950</v>
      </c>
      <c r="E34" s="39">
        <v>0</v>
      </c>
      <c r="F34" s="39">
        <v>0</v>
      </c>
    </row>
    <row r="35" spans="1:6" ht="31.5">
      <c r="A35" s="40" t="s">
        <v>68</v>
      </c>
      <c r="B35" s="41" t="s">
        <v>69</v>
      </c>
      <c r="C35" s="42">
        <f t="shared" si="0"/>
        <v>306900</v>
      </c>
      <c r="D35" s="42">
        <v>306900</v>
      </c>
      <c r="E35" s="42">
        <v>0</v>
      </c>
      <c r="F35" s="42">
        <v>0</v>
      </c>
    </row>
    <row r="36" spans="1:6" ht="31.5">
      <c r="A36" s="40" t="s">
        <v>70</v>
      </c>
      <c r="B36" s="41" t="s">
        <v>71</v>
      </c>
      <c r="C36" s="42">
        <f t="shared" si="0"/>
        <v>1366700</v>
      </c>
      <c r="D36" s="42">
        <v>1366700</v>
      </c>
      <c r="E36" s="42">
        <v>0</v>
      </c>
      <c r="F36" s="42">
        <v>0</v>
      </c>
    </row>
    <row r="37" spans="1:6" ht="31.5">
      <c r="A37" s="40" t="s">
        <v>72</v>
      </c>
      <c r="B37" s="41" t="s">
        <v>73</v>
      </c>
      <c r="C37" s="42">
        <f t="shared" si="0"/>
        <v>2576400</v>
      </c>
      <c r="D37" s="42">
        <v>2576400</v>
      </c>
      <c r="E37" s="42">
        <v>0</v>
      </c>
      <c r="F37" s="42">
        <v>0</v>
      </c>
    </row>
    <row r="38" spans="1:6" ht="31.5">
      <c r="A38" s="40" t="s">
        <v>74</v>
      </c>
      <c r="B38" s="41" t="s">
        <v>75</v>
      </c>
      <c r="C38" s="42">
        <f t="shared" si="0"/>
        <v>6198950</v>
      </c>
      <c r="D38" s="42">
        <v>6198950</v>
      </c>
      <c r="E38" s="42">
        <v>0</v>
      </c>
      <c r="F38" s="42">
        <v>0</v>
      </c>
    </row>
    <row r="39" spans="1:6" ht="15.75">
      <c r="A39" s="40" t="s">
        <v>76</v>
      </c>
      <c r="B39" s="41" t="s">
        <v>77</v>
      </c>
      <c r="C39" s="42">
        <f t="shared" si="0"/>
        <v>39250000</v>
      </c>
      <c r="D39" s="42">
        <v>39250000</v>
      </c>
      <c r="E39" s="42">
        <v>0</v>
      </c>
      <c r="F39" s="42">
        <v>0</v>
      </c>
    </row>
    <row r="40" spans="1:6" ht="15.75">
      <c r="A40" s="40" t="s">
        <v>78</v>
      </c>
      <c r="B40" s="41" t="s">
        <v>79</v>
      </c>
      <c r="C40" s="42">
        <f t="shared" si="0"/>
        <v>11000000</v>
      </c>
      <c r="D40" s="42">
        <v>11000000</v>
      </c>
      <c r="E40" s="42">
        <v>0</v>
      </c>
      <c r="F40" s="42">
        <v>0</v>
      </c>
    </row>
    <row r="41" spans="1:6" ht="15.75">
      <c r="A41" s="40" t="s">
        <v>80</v>
      </c>
      <c r="B41" s="41" t="s">
        <v>81</v>
      </c>
      <c r="C41" s="42">
        <f t="shared" si="0"/>
        <v>2532000</v>
      </c>
      <c r="D41" s="42">
        <v>2532000</v>
      </c>
      <c r="E41" s="42">
        <v>0</v>
      </c>
      <c r="F41" s="42">
        <v>0</v>
      </c>
    </row>
    <row r="42" spans="1:6" ht="15.75">
      <c r="A42" s="40" t="s">
        <v>82</v>
      </c>
      <c r="B42" s="41" t="s">
        <v>83</v>
      </c>
      <c r="C42" s="42">
        <f t="shared" si="0"/>
        <v>1436000</v>
      </c>
      <c r="D42" s="42">
        <v>1436000</v>
      </c>
      <c r="E42" s="42">
        <v>0</v>
      </c>
      <c r="F42" s="42">
        <v>0</v>
      </c>
    </row>
    <row r="43" spans="1:6" ht="15.75">
      <c r="A43" s="40" t="s">
        <v>84</v>
      </c>
      <c r="B43" s="41" t="s">
        <v>85</v>
      </c>
      <c r="C43" s="42">
        <f t="shared" si="0"/>
        <v>75000</v>
      </c>
      <c r="D43" s="42">
        <v>75000</v>
      </c>
      <c r="E43" s="42">
        <v>0</v>
      </c>
      <c r="F43" s="42">
        <v>0</v>
      </c>
    </row>
    <row r="44" spans="1:6" ht="15.75">
      <c r="A44" s="40" t="s">
        <v>86</v>
      </c>
      <c r="B44" s="41" t="s">
        <v>87</v>
      </c>
      <c r="C44" s="42">
        <f t="shared" si="0"/>
        <v>450000</v>
      </c>
      <c r="D44" s="42">
        <v>450000</v>
      </c>
      <c r="E44" s="42">
        <v>0</v>
      </c>
      <c r="F44" s="42">
        <v>0</v>
      </c>
    </row>
    <row r="45" spans="1:6" ht="15.75">
      <c r="A45" s="37" t="s">
        <v>88</v>
      </c>
      <c r="B45" s="38" t="s">
        <v>89</v>
      </c>
      <c r="C45" s="39">
        <f t="shared" si="0"/>
        <v>568150</v>
      </c>
      <c r="D45" s="39">
        <f>D46+D47</f>
        <v>568150</v>
      </c>
      <c r="E45" s="39">
        <v>0</v>
      </c>
      <c r="F45" s="39">
        <v>0</v>
      </c>
    </row>
    <row r="46" spans="1:6" ht="15.75">
      <c r="A46" s="40" t="s">
        <v>90</v>
      </c>
      <c r="B46" s="41" t="s">
        <v>91</v>
      </c>
      <c r="C46" s="42">
        <f t="shared" si="0"/>
        <v>292500</v>
      </c>
      <c r="D46" s="42">
        <v>292500</v>
      </c>
      <c r="E46" s="42">
        <v>0</v>
      </c>
      <c r="F46" s="42">
        <v>0</v>
      </c>
    </row>
    <row r="47" spans="1:6" ht="15.75">
      <c r="A47" s="40" t="s">
        <v>92</v>
      </c>
      <c r="B47" s="41" t="s">
        <v>93</v>
      </c>
      <c r="C47" s="42">
        <f t="shared" si="0"/>
        <v>275650</v>
      </c>
      <c r="D47" s="42">
        <v>275650</v>
      </c>
      <c r="E47" s="42">
        <v>0</v>
      </c>
      <c r="F47" s="42">
        <v>0</v>
      </c>
    </row>
    <row r="48" spans="1:6" ht="15.75">
      <c r="A48" s="37" t="s">
        <v>94</v>
      </c>
      <c r="B48" s="38" t="s">
        <v>95</v>
      </c>
      <c r="C48" s="39">
        <f t="shared" si="0"/>
        <v>109550300</v>
      </c>
      <c r="D48" s="39">
        <f>D49+D50+D51</f>
        <v>109550300</v>
      </c>
      <c r="E48" s="39">
        <v>0</v>
      </c>
      <c r="F48" s="39">
        <v>0</v>
      </c>
    </row>
    <row r="49" spans="1:6" ht="15.75">
      <c r="A49" s="40" t="s">
        <v>96</v>
      </c>
      <c r="B49" s="41" t="s">
        <v>97</v>
      </c>
      <c r="C49" s="42">
        <f t="shared" si="0"/>
        <v>15700000</v>
      </c>
      <c r="D49" s="42">
        <v>15700000</v>
      </c>
      <c r="E49" s="42">
        <v>0</v>
      </c>
      <c r="F49" s="42">
        <v>0</v>
      </c>
    </row>
    <row r="50" spans="1:6" ht="15.75">
      <c r="A50" s="40" t="s">
        <v>98</v>
      </c>
      <c r="B50" s="41" t="s">
        <v>99</v>
      </c>
      <c r="C50" s="42">
        <f t="shared" si="0"/>
        <v>93253300</v>
      </c>
      <c r="D50" s="42">
        <v>93253300</v>
      </c>
      <c r="E50" s="42">
        <v>0</v>
      </c>
      <c r="F50" s="42">
        <v>0</v>
      </c>
    </row>
    <row r="51" spans="1:6" ht="47.25">
      <c r="A51" s="40" t="s">
        <v>100</v>
      </c>
      <c r="B51" s="41" t="s">
        <v>101</v>
      </c>
      <c r="C51" s="42">
        <f t="shared" si="0"/>
        <v>597000</v>
      </c>
      <c r="D51" s="42">
        <v>597000</v>
      </c>
      <c r="E51" s="42">
        <v>0</v>
      </c>
      <c r="F51" s="42">
        <v>0</v>
      </c>
    </row>
    <row r="52" spans="1:6" ht="15.75">
      <c r="A52" s="37" t="s">
        <v>102</v>
      </c>
      <c r="B52" s="38" t="s">
        <v>103</v>
      </c>
      <c r="C52" s="39">
        <f t="shared" si="0"/>
        <v>159600</v>
      </c>
      <c r="D52" s="39">
        <v>0</v>
      </c>
      <c r="E52" s="39">
        <f>E53</f>
        <v>159600</v>
      </c>
      <c r="F52" s="39">
        <v>0</v>
      </c>
    </row>
    <row r="53" spans="1:6" ht="15.75">
      <c r="A53" s="37" t="s">
        <v>104</v>
      </c>
      <c r="B53" s="38" t="s">
        <v>105</v>
      </c>
      <c r="C53" s="39">
        <f t="shared" si="0"/>
        <v>159600</v>
      </c>
      <c r="D53" s="39">
        <v>0</v>
      </c>
      <c r="E53" s="39">
        <f>E54+E55+E56</f>
        <v>159600</v>
      </c>
      <c r="F53" s="39">
        <v>0</v>
      </c>
    </row>
    <row r="54" spans="1:6" ht="47.25">
      <c r="A54" s="40" t="s">
        <v>106</v>
      </c>
      <c r="B54" s="41" t="s">
        <v>107</v>
      </c>
      <c r="C54" s="42">
        <f t="shared" si="0"/>
        <v>47300</v>
      </c>
      <c r="D54" s="42">
        <v>0</v>
      </c>
      <c r="E54" s="42">
        <v>47300</v>
      </c>
      <c r="F54" s="42">
        <v>0</v>
      </c>
    </row>
    <row r="55" spans="1:6" ht="31.5">
      <c r="A55" s="40" t="s">
        <v>108</v>
      </c>
      <c r="B55" s="41" t="s">
        <v>109</v>
      </c>
      <c r="C55" s="42">
        <f t="shared" si="0"/>
        <v>78800</v>
      </c>
      <c r="D55" s="42">
        <v>0</v>
      </c>
      <c r="E55" s="42">
        <v>78800</v>
      </c>
      <c r="F55" s="42">
        <v>0</v>
      </c>
    </row>
    <row r="56" spans="1:6" ht="47.25">
      <c r="A56" s="40" t="s">
        <v>110</v>
      </c>
      <c r="B56" s="41" t="s">
        <v>111</v>
      </c>
      <c r="C56" s="42">
        <f t="shared" si="0"/>
        <v>33500</v>
      </c>
      <c r="D56" s="42">
        <v>0</v>
      </c>
      <c r="E56" s="42">
        <v>33500</v>
      </c>
      <c r="F56" s="42">
        <v>0</v>
      </c>
    </row>
    <row r="57" spans="1:6" ht="15.75">
      <c r="A57" s="37" t="s">
        <v>112</v>
      </c>
      <c r="B57" s="38" t="s">
        <v>113</v>
      </c>
      <c r="C57" s="39">
        <f t="shared" si="0"/>
        <v>59774379</v>
      </c>
      <c r="D57" s="39">
        <f>D58+D66+D77</f>
        <v>17000235</v>
      </c>
      <c r="E57" s="39">
        <f>E58+E77+E82</f>
        <v>42774144</v>
      </c>
      <c r="F57" s="39">
        <v>0</v>
      </c>
    </row>
    <row r="58" spans="1:6" ht="15.75">
      <c r="A58" s="37" t="s">
        <v>114</v>
      </c>
      <c r="B58" s="38" t="s">
        <v>115</v>
      </c>
      <c r="C58" s="39">
        <f t="shared" si="0"/>
        <v>5806200</v>
      </c>
      <c r="D58" s="39">
        <f>D59+D61+D65</f>
        <v>5606200</v>
      </c>
      <c r="E58" s="39">
        <f>E65</f>
        <v>200000</v>
      </c>
      <c r="F58" s="39">
        <v>0</v>
      </c>
    </row>
    <row r="59" spans="1:6" ht="78.75">
      <c r="A59" s="37">
        <v>21010000</v>
      </c>
      <c r="B59" s="43" t="s">
        <v>116</v>
      </c>
      <c r="C59" s="39">
        <f t="shared" si="0"/>
        <v>2486100</v>
      </c>
      <c r="D59" s="39">
        <f>D60</f>
        <v>2486100</v>
      </c>
      <c r="E59" s="39">
        <v>0</v>
      </c>
      <c r="F59" s="39">
        <v>0</v>
      </c>
    </row>
    <row r="60" spans="1:6" ht="31.5">
      <c r="A60" s="40" t="s">
        <v>117</v>
      </c>
      <c r="B60" s="41" t="s">
        <v>118</v>
      </c>
      <c r="C60" s="42">
        <f t="shared" si="0"/>
        <v>2486100</v>
      </c>
      <c r="D60" s="42">
        <v>2486100</v>
      </c>
      <c r="E60" s="42">
        <v>0</v>
      </c>
      <c r="F60" s="42">
        <v>0</v>
      </c>
    </row>
    <row r="61" spans="1:6" ht="15.75">
      <c r="A61" s="37" t="s">
        <v>119</v>
      </c>
      <c r="B61" s="38" t="s">
        <v>120</v>
      </c>
      <c r="C61" s="39">
        <f t="shared" si="0"/>
        <v>3120100</v>
      </c>
      <c r="D61" s="39">
        <f>D62+D63+D64</f>
        <v>3120100</v>
      </c>
      <c r="E61" s="39">
        <v>0</v>
      </c>
      <c r="F61" s="39">
        <v>0</v>
      </c>
    </row>
    <row r="62" spans="1:6" ht="15.75">
      <c r="A62" s="40" t="s">
        <v>121</v>
      </c>
      <c r="B62" s="41" t="s">
        <v>122</v>
      </c>
      <c r="C62" s="42">
        <f t="shared" si="0"/>
        <v>2120000</v>
      </c>
      <c r="D62" s="42">
        <v>2120000</v>
      </c>
      <c r="E62" s="42">
        <v>0</v>
      </c>
      <c r="F62" s="42">
        <v>0</v>
      </c>
    </row>
    <row r="63" spans="1:6" ht="31.5">
      <c r="A63" s="40" t="s">
        <v>123</v>
      </c>
      <c r="B63" s="41" t="s">
        <v>124</v>
      </c>
      <c r="C63" s="42">
        <f t="shared" si="0"/>
        <v>200100</v>
      </c>
      <c r="D63" s="42">
        <v>200100</v>
      </c>
      <c r="E63" s="42">
        <v>0</v>
      </c>
      <c r="F63" s="42">
        <v>0</v>
      </c>
    </row>
    <row r="64" spans="1:6" ht="15.75">
      <c r="A64" s="40" t="s">
        <v>125</v>
      </c>
      <c r="B64" s="41" t="s">
        <v>126</v>
      </c>
      <c r="C64" s="42">
        <f t="shared" si="0"/>
        <v>800000</v>
      </c>
      <c r="D64" s="42">
        <v>800000</v>
      </c>
      <c r="E64" s="42">
        <v>0</v>
      </c>
      <c r="F64" s="42">
        <v>0</v>
      </c>
    </row>
    <row r="65" spans="1:6" ht="31.5">
      <c r="A65" s="37" t="s">
        <v>127</v>
      </c>
      <c r="B65" s="38" t="s">
        <v>128</v>
      </c>
      <c r="C65" s="39">
        <f t="shared" si="0"/>
        <v>200000</v>
      </c>
      <c r="D65" s="39">
        <v>0</v>
      </c>
      <c r="E65" s="39">
        <v>200000</v>
      </c>
      <c r="F65" s="39">
        <v>0</v>
      </c>
    </row>
    <row r="66" spans="1:6" ht="31.5">
      <c r="A66" s="37" t="s">
        <v>129</v>
      </c>
      <c r="B66" s="38" t="s">
        <v>130</v>
      </c>
      <c r="C66" s="39">
        <f t="shared" si="0"/>
        <v>8570507</v>
      </c>
      <c r="D66" s="39">
        <f>D67+D71+D73+D76</f>
        <v>8570507</v>
      </c>
      <c r="E66" s="39">
        <v>0</v>
      </c>
      <c r="F66" s="39">
        <v>0</v>
      </c>
    </row>
    <row r="67" spans="1:6" ht="15.75">
      <c r="A67" s="37" t="s">
        <v>131</v>
      </c>
      <c r="B67" s="38" t="s">
        <v>132</v>
      </c>
      <c r="C67" s="39">
        <f t="shared" si="0"/>
        <v>7490000</v>
      </c>
      <c r="D67" s="39">
        <f>D68+D69+D70</f>
        <v>7490000</v>
      </c>
      <c r="E67" s="39">
        <v>0</v>
      </c>
      <c r="F67" s="39">
        <v>0</v>
      </c>
    </row>
    <row r="68" spans="1:6" ht="31.5">
      <c r="A68" s="40" t="s">
        <v>133</v>
      </c>
      <c r="B68" s="41" t="s">
        <v>134</v>
      </c>
      <c r="C68" s="42">
        <f t="shared" si="0"/>
        <v>360000</v>
      </c>
      <c r="D68" s="42">
        <v>360000</v>
      </c>
      <c r="E68" s="42">
        <v>0</v>
      </c>
      <c r="F68" s="42">
        <v>0</v>
      </c>
    </row>
    <row r="69" spans="1:6" ht="15.75">
      <c r="A69" s="40" t="s">
        <v>135</v>
      </c>
      <c r="B69" s="41" t="s">
        <v>136</v>
      </c>
      <c r="C69" s="42">
        <f t="shared" si="0"/>
        <v>5930000</v>
      </c>
      <c r="D69" s="42">
        <v>5930000</v>
      </c>
      <c r="E69" s="42">
        <v>0</v>
      </c>
      <c r="F69" s="42">
        <v>0</v>
      </c>
    </row>
    <row r="70" spans="1:6" ht="31.5">
      <c r="A70" s="40" t="s">
        <v>137</v>
      </c>
      <c r="B70" s="41" t="s">
        <v>138</v>
      </c>
      <c r="C70" s="42">
        <f t="shared" si="0"/>
        <v>1200000</v>
      </c>
      <c r="D70" s="42">
        <v>1200000</v>
      </c>
      <c r="E70" s="42">
        <v>0</v>
      </c>
      <c r="F70" s="42">
        <v>0</v>
      </c>
    </row>
    <row r="71" spans="1:6" ht="31.5">
      <c r="A71" s="37" t="s">
        <v>139</v>
      </c>
      <c r="B71" s="38" t="s">
        <v>140</v>
      </c>
      <c r="C71" s="39">
        <f t="shared" si="0"/>
        <v>750000</v>
      </c>
      <c r="D71" s="39">
        <f>D72</f>
        <v>750000</v>
      </c>
      <c r="E71" s="39">
        <v>0</v>
      </c>
      <c r="F71" s="39">
        <v>0</v>
      </c>
    </row>
    <row r="72" spans="1:6" ht="31.5">
      <c r="A72" s="40" t="s">
        <v>141</v>
      </c>
      <c r="B72" s="41" t="s">
        <v>142</v>
      </c>
      <c r="C72" s="42">
        <f t="shared" si="0"/>
        <v>750000</v>
      </c>
      <c r="D72" s="42">
        <v>750000</v>
      </c>
      <c r="E72" s="42">
        <v>0</v>
      </c>
      <c r="F72" s="42">
        <v>0</v>
      </c>
    </row>
    <row r="73" spans="1:6" ht="15.75">
      <c r="A73" s="37" t="s">
        <v>143</v>
      </c>
      <c r="B73" s="38" t="s">
        <v>144</v>
      </c>
      <c r="C73" s="39">
        <f t="shared" si="0"/>
        <v>287300</v>
      </c>
      <c r="D73" s="39">
        <f>D74+D75</f>
        <v>287300</v>
      </c>
      <c r="E73" s="39">
        <v>0</v>
      </c>
      <c r="F73" s="39">
        <v>0</v>
      </c>
    </row>
    <row r="74" spans="1:6" ht="47.25">
      <c r="A74" s="40" t="s">
        <v>145</v>
      </c>
      <c r="B74" s="41" t="s">
        <v>146</v>
      </c>
      <c r="C74" s="42">
        <f t="shared" si="0"/>
        <v>237300</v>
      </c>
      <c r="D74" s="42">
        <v>237300</v>
      </c>
      <c r="E74" s="42">
        <v>0</v>
      </c>
      <c r="F74" s="42">
        <v>0</v>
      </c>
    </row>
    <row r="75" spans="1:6" ht="31.5">
      <c r="A75" s="40" t="s">
        <v>147</v>
      </c>
      <c r="B75" s="41" t="s">
        <v>148</v>
      </c>
      <c r="C75" s="42">
        <f t="shared" si="0"/>
        <v>50000</v>
      </c>
      <c r="D75" s="42">
        <v>50000</v>
      </c>
      <c r="E75" s="42">
        <v>0</v>
      </c>
      <c r="F75" s="42">
        <v>0</v>
      </c>
    </row>
    <row r="76" spans="1:6" ht="78.75">
      <c r="A76" s="37" t="s">
        <v>149</v>
      </c>
      <c r="B76" s="38" t="s">
        <v>150</v>
      </c>
      <c r="C76" s="39">
        <f t="shared" si="0"/>
        <v>43207</v>
      </c>
      <c r="D76" s="39">
        <v>43207</v>
      </c>
      <c r="E76" s="39">
        <v>0</v>
      </c>
      <c r="F76" s="39">
        <v>0</v>
      </c>
    </row>
    <row r="77" spans="1:6" ht="15.75">
      <c r="A77" s="37" t="s">
        <v>151</v>
      </c>
      <c r="B77" s="38" t="s">
        <v>152</v>
      </c>
      <c r="C77" s="39">
        <f t="shared" si="0"/>
        <v>2824528</v>
      </c>
      <c r="D77" s="39">
        <f>D78</f>
        <v>2823528</v>
      </c>
      <c r="E77" s="39">
        <f>E78</f>
        <v>1000</v>
      </c>
      <c r="F77" s="39">
        <v>0</v>
      </c>
    </row>
    <row r="78" spans="1:6" ht="15.75">
      <c r="A78" s="37" t="s">
        <v>153</v>
      </c>
      <c r="B78" s="38" t="s">
        <v>120</v>
      </c>
      <c r="C78" s="39">
        <f aca="true" t="shared" si="1" ref="C78:C112">D78+E78</f>
        <v>2824528</v>
      </c>
      <c r="D78" s="39">
        <f>D79+D80+D81</f>
        <v>2823528</v>
      </c>
      <c r="E78" s="39">
        <f>E79+E80+E81</f>
        <v>1000</v>
      </c>
      <c r="F78" s="39">
        <v>0</v>
      </c>
    </row>
    <row r="79" spans="1:6" ht="15.75">
      <c r="A79" s="40" t="s">
        <v>154</v>
      </c>
      <c r="B79" s="41" t="s">
        <v>120</v>
      </c>
      <c r="C79" s="42">
        <f t="shared" si="1"/>
        <v>2133128</v>
      </c>
      <c r="D79" s="42">
        <v>2133128</v>
      </c>
      <c r="E79" s="42">
        <v>0</v>
      </c>
      <c r="F79" s="42">
        <v>0</v>
      </c>
    </row>
    <row r="80" spans="1:6" ht="47.25">
      <c r="A80" s="40" t="s">
        <v>155</v>
      </c>
      <c r="B80" s="41" t="s">
        <v>156</v>
      </c>
      <c r="C80" s="42">
        <f t="shared" si="1"/>
        <v>1000</v>
      </c>
      <c r="D80" s="42">
        <v>0</v>
      </c>
      <c r="E80" s="42">
        <v>1000</v>
      </c>
      <c r="F80" s="42">
        <v>0</v>
      </c>
    </row>
    <row r="81" spans="1:6" ht="110.25">
      <c r="A81" s="40" t="s">
        <v>157</v>
      </c>
      <c r="B81" s="44" t="s">
        <v>158</v>
      </c>
      <c r="C81" s="42">
        <f t="shared" si="1"/>
        <v>690400</v>
      </c>
      <c r="D81" s="42">
        <v>690400</v>
      </c>
      <c r="E81" s="42">
        <v>0</v>
      </c>
      <c r="F81" s="42">
        <v>0</v>
      </c>
    </row>
    <row r="82" spans="1:6" ht="15.75">
      <c r="A82" s="37" t="s">
        <v>159</v>
      </c>
      <c r="B82" s="38" t="s">
        <v>160</v>
      </c>
      <c r="C82" s="39">
        <f t="shared" si="1"/>
        <v>42573144</v>
      </c>
      <c r="D82" s="39">
        <v>0</v>
      </c>
      <c r="E82" s="39">
        <f>E83</f>
        <v>42573144</v>
      </c>
      <c r="F82" s="39">
        <v>0</v>
      </c>
    </row>
    <row r="83" spans="1:6" ht="31.5">
      <c r="A83" s="37" t="s">
        <v>161</v>
      </c>
      <c r="B83" s="38" t="s">
        <v>162</v>
      </c>
      <c r="C83" s="39">
        <f t="shared" si="1"/>
        <v>42573144</v>
      </c>
      <c r="D83" s="39">
        <v>0</v>
      </c>
      <c r="E83" s="39">
        <f>E84+E85</f>
        <v>42573144</v>
      </c>
      <c r="F83" s="39">
        <v>0</v>
      </c>
    </row>
    <row r="84" spans="1:6" ht="31.5">
      <c r="A84" s="40" t="s">
        <v>163</v>
      </c>
      <c r="B84" s="41" t="s">
        <v>164</v>
      </c>
      <c r="C84" s="42">
        <f t="shared" si="1"/>
        <v>40886986</v>
      </c>
      <c r="D84" s="42">
        <v>0</v>
      </c>
      <c r="E84" s="42">
        <v>40886986</v>
      </c>
      <c r="F84" s="42">
        <v>0</v>
      </c>
    </row>
    <row r="85" spans="1:6" ht="31.5">
      <c r="A85" s="40" t="s">
        <v>165</v>
      </c>
      <c r="B85" s="41" t="s">
        <v>166</v>
      </c>
      <c r="C85" s="42">
        <f t="shared" si="1"/>
        <v>1686158</v>
      </c>
      <c r="D85" s="42">
        <v>0</v>
      </c>
      <c r="E85" s="42">
        <v>1686158</v>
      </c>
      <c r="F85" s="42">
        <v>0</v>
      </c>
    </row>
    <row r="86" spans="1:6" ht="15.75">
      <c r="A86" s="37" t="s">
        <v>167</v>
      </c>
      <c r="B86" s="38" t="s">
        <v>168</v>
      </c>
      <c r="C86" s="39">
        <f t="shared" si="1"/>
        <v>45000000</v>
      </c>
      <c r="D86" s="39">
        <v>0</v>
      </c>
      <c r="E86" s="39">
        <f>E87+E89</f>
        <v>45000000</v>
      </c>
      <c r="F86" s="39">
        <v>45000000</v>
      </c>
    </row>
    <row r="87" spans="1:6" ht="15.75">
      <c r="A87" s="37" t="s">
        <v>169</v>
      </c>
      <c r="B87" s="38" t="s">
        <v>170</v>
      </c>
      <c r="C87" s="39">
        <f t="shared" si="1"/>
        <v>13000000</v>
      </c>
      <c r="D87" s="39">
        <v>0</v>
      </c>
      <c r="E87" s="39">
        <v>13000000</v>
      </c>
      <c r="F87" s="39">
        <f>F88</f>
        <v>13000000</v>
      </c>
    </row>
    <row r="88" spans="1:6" ht="31.5">
      <c r="A88" s="40" t="s">
        <v>171</v>
      </c>
      <c r="B88" s="41" t="s">
        <v>172</v>
      </c>
      <c r="C88" s="42">
        <f t="shared" si="1"/>
        <v>13000000</v>
      </c>
      <c r="D88" s="42">
        <v>0</v>
      </c>
      <c r="E88" s="42">
        <f>F88</f>
        <v>13000000</v>
      </c>
      <c r="F88" s="42">
        <v>13000000</v>
      </c>
    </row>
    <row r="89" spans="1:6" ht="15.75">
      <c r="A89" s="37" t="s">
        <v>173</v>
      </c>
      <c r="B89" s="38" t="s">
        <v>174</v>
      </c>
      <c r="C89" s="39">
        <f t="shared" si="1"/>
        <v>32000000</v>
      </c>
      <c r="D89" s="39">
        <v>0</v>
      </c>
      <c r="E89" s="39">
        <f>E90</f>
        <v>32000000</v>
      </c>
      <c r="F89" s="39">
        <v>32000000</v>
      </c>
    </row>
    <row r="90" spans="1:6" ht="15.75">
      <c r="A90" s="37" t="s">
        <v>175</v>
      </c>
      <c r="B90" s="38" t="s">
        <v>176</v>
      </c>
      <c r="C90" s="39">
        <f t="shared" si="1"/>
        <v>32000000</v>
      </c>
      <c r="D90" s="39">
        <v>0</v>
      </c>
      <c r="E90" s="39">
        <f>F90</f>
        <v>32000000</v>
      </c>
      <c r="F90" s="39">
        <f>F91</f>
        <v>32000000</v>
      </c>
    </row>
    <row r="91" spans="1:6" ht="63">
      <c r="A91" s="40" t="s">
        <v>177</v>
      </c>
      <c r="B91" s="41" t="s">
        <v>178</v>
      </c>
      <c r="C91" s="42">
        <f t="shared" si="1"/>
        <v>32000000</v>
      </c>
      <c r="D91" s="42">
        <v>0</v>
      </c>
      <c r="E91" s="42">
        <f>F91</f>
        <v>32000000</v>
      </c>
      <c r="F91" s="42">
        <v>32000000</v>
      </c>
    </row>
    <row r="92" spans="1:6" ht="15.75">
      <c r="A92" s="37" t="s">
        <v>179</v>
      </c>
      <c r="B92" s="38" t="s">
        <v>180</v>
      </c>
      <c r="C92" s="39">
        <f>D92+E92</f>
        <v>415500</v>
      </c>
      <c r="D92" s="39">
        <v>0</v>
      </c>
      <c r="E92" s="39">
        <f>E93</f>
        <v>415500</v>
      </c>
      <c r="F92" s="39">
        <v>0</v>
      </c>
    </row>
    <row r="93" spans="1:6" ht="47.25">
      <c r="A93" s="40" t="s">
        <v>181</v>
      </c>
      <c r="B93" s="41" t="s">
        <v>182</v>
      </c>
      <c r="C93" s="42">
        <f>D93+E93</f>
        <v>415500</v>
      </c>
      <c r="D93" s="42">
        <v>0</v>
      </c>
      <c r="E93" s="42">
        <v>415500</v>
      </c>
      <c r="F93" s="42">
        <v>0</v>
      </c>
    </row>
    <row r="94" spans="1:6" ht="15.75">
      <c r="A94" s="40"/>
      <c r="B94" s="45" t="s">
        <v>183</v>
      </c>
      <c r="C94" s="39">
        <f>D94+E94</f>
        <v>909296239</v>
      </c>
      <c r="D94" s="39">
        <f>D12+D57+D86+D92</f>
        <v>820946995</v>
      </c>
      <c r="E94" s="39">
        <f>E12+E57+E86+E92</f>
        <v>88349244</v>
      </c>
      <c r="F94" s="39">
        <f>F86</f>
        <v>45000000</v>
      </c>
    </row>
    <row r="95" spans="1:6" ht="15.75">
      <c r="A95" s="37" t="s">
        <v>184</v>
      </c>
      <c r="B95" s="38" t="s">
        <v>185</v>
      </c>
      <c r="C95" s="39">
        <f t="shared" si="1"/>
        <v>293521660</v>
      </c>
      <c r="D95" s="39">
        <f>D96</f>
        <v>284523660</v>
      </c>
      <c r="E95" s="39">
        <f>E96</f>
        <v>8998000</v>
      </c>
      <c r="F95" s="39">
        <f>F96</f>
        <v>2430000</v>
      </c>
    </row>
    <row r="96" spans="1:6" ht="27.75" customHeight="1">
      <c r="A96" s="37" t="s">
        <v>186</v>
      </c>
      <c r="B96" s="38" t="s">
        <v>187</v>
      </c>
      <c r="C96" s="39">
        <f t="shared" si="1"/>
        <v>293521660</v>
      </c>
      <c r="D96" s="39">
        <f>D97+D101+D103</f>
        <v>284523660</v>
      </c>
      <c r="E96" s="39">
        <f>E97+E101+E103</f>
        <v>8998000</v>
      </c>
      <c r="F96" s="39">
        <f>F97+F101+F103</f>
        <v>2430000</v>
      </c>
    </row>
    <row r="97" spans="1:6" ht="27.75" customHeight="1">
      <c r="A97" s="37" t="s">
        <v>188</v>
      </c>
      <c r="B97" s="38" t="s">
        <v>189</v>
      </c>
      <c r="C97" s="39">
        <f t="shared" si="1"/>
        <v>260277100</v>
      </c>
      <c r="D97" s="39">
        <f>D99+D100+D98</f>
        <v>260277100</v>
      </c>
      <c r="E97" s="39">
        <v>0</v>
      </c>
      <c r="F97" s="39">
        <v>0</v>
      </c>
    </row>
    <row r="98" spans="1:6" ht="33" customHeight="1">
      <c r="A98" s="46">
        <v>41032700</v>
      </c>
      <c r="B98" s="15" t="s">
        <v>190</v>
      </c>
      <c r="C98" s="42">
        <f t="shared" si="1"/>
        <v>13048900</v>
      </c>
      <c r="D98" s="47">
        <v>13048900</v>
      </c>
      <c r="E98" s="42">
        <v>0</v>
      </c>
      <c r="F98" s="42">
        <v>0</v>
      </c>
    </row>
    <row r="99" spans="1:6" ht="28.5" customHeight="1">
      <c r="A99" s="40" t="s">
        <v>191</v>
      </c>
      <c r="B99" s="41" t="s">
        <v>192</v>
      </c>
      <c r="C99" s="42">
        <f t="shared" si="1"/>
        <v>246832700</v>
      </c>
      <c r="D99" s="42">
        <v>246832700</v>
      </c>
      <c r="E99" s="42">
        <v>0</v>
      </c>
      <c r="F99" s="42">
        <v>0</v>
      </c>
    </row>
    <row r="100" spans="1:6" ht="41.25" customHeight="1">
      <c r="A100" s="40" t="s">
        <v>193</v>
      </c>
      <c r="B100" s="41" t="s">
        <v>194</v>
      </c>
      <c r="C100" s="42">
        <f t="shared" si="1"/>
        <v>395500</v>
      </c>
      <c r="D100" s="42">
        <v>395500</v>
      </c>
      <c r="E100" s="42">
        <v>0</v>
      </c>
      <c r="F100" s="42">
        <v>0</v>
      </c>
    </row>
    <row r="101" spans="1:6" ht="15.75">
      <c r="A101" s="37" t="s">
        <v>195</v>
      </c>
      <c r="B101" s="38" t="s">
        <v>196</v>
      </c>
      <c r="C101" s="39">
        <f t="shared" si="1"/>
        <v>4285000</v>
      </c>
      <c r="D101" s="39">
        <f>D102</f>
        <v>4285000</v>
      </c>
      <c r="E101" s="39">
        <v>0</v>
      </c>
      <c r="F101" s="39">
        <v>0</v>
      </c>
    </row>
    <row r="102" spans="1:6" ht="57.75" customHeight="1">
      <c r="A102" s="40" t="s">
        <v>197</v>
      </c>
      <c r="B102" s="41" t="s">
        <v>198</v>
      </c>
      <c r="C102" s="42">
        <f t="shared" si="1"/>
        <v>4285000</v>
      </c>
      <c r="D102" s="42">
        <v>4285000</v>
      </c>
      <c r="E102" s="42">
        <v>0</v>
      </c>
      <c r="F102" s="42">
        <v>0</v>
      </c>
    </row>
    <row r="103" spans="1:6" ht="15.75">
      <c r="A103" s="37" t="s">
        <v>199</v>
      </c>
      <c r="B103" s="38" t="s">
        <v>200</v>
      </c>
      <c r="C103" s="39">
        <f>D103+E103</f>
        <v>28959560</v>
      </c>
      <c r="D103" s="39">
        <f>SUM(D104:D111)</f>
        <v>19961560</v>
      </c>
      <c r="E103" s="39">
        <f>SUM(E104:E111)</f>
        <v>8998000</v>
      </c>
      <c r="F103" s="39">
        <f>SUM(F104:F111)</f>
        <v>2430000</v>
      </c>
    </row>
    <row r="104" spans="1:6" ht="204.75">
      <c r="A104" s="16">
        <v>41050400</v>
      </c>
      <c r="B104" s="15" t="s">
        <v>201</v>
      </c>
      <c r="C104" s="42">
        <f>D104</f>
        <v>3066510</v>
      </c>
      <c r="D104" s="42">
        <v>3066510</v>
      </c>
      <c r="E104" s="42">
        <v>0</v>
      </c>
      <c r="F104" s="42">
        <v>0</v>
      </c>
    </row>
    <row r="105" spans="1:6" ht="94.5">
      <c r="A105" s="16">
        <v>41050900</v>
      </c>
      <c r="B105" s="15" t="s">
        <v>202</v>
      </c>
      <c r="C105" s="42">
        <f t="shared" si="1"/>
        <v>5444203</v>
      </c>
      <c r="D105" s="42">
        <v>5444203</v>
      </c>
      <c r="E105" s="42"/>
      <c r="F105" s="42"/>
    </row>
    <row r="106" spans="1:6" ht="40.5" customHeight="1">
      <c r="A106" s="40" t="s">
        <v>203</v>
      </c>
      <c r="B106" s="41" t="s">
        <v>204</v>
      </c>
      <c r="C106" s="42">
        <f t="shared" si="1"/>
        <v>3079000</v>
      </c>
      <c r="D106" s="42">
        <v>3079000</v>
      </c>
      <c r="E106" s="42">
        <v>0</v>
      </c>
      <c r="F106" s="42">
        <v>0</v>
      </c>
    </row>
    <row r="107" spans="1:6" ht="47.25">
      <c r="A107" s="40" t="s">
        <v>205</v>
      </c>
      <c r="B107" s="41" t="s">
        <v>206</v>
      </c>
      <c r="C107" s="42">
        <f t="shared" si="1"/>
        <v>2657400</v>
      </c>
      <c r="D107" s="42">
        <v>2657400</v>
      </c>
      <c r="E107" s="42">
        <v>0</v>
      </c>
      <c r="F107" s="42">
        <v>0</v>
      </c>
    </row>
    <row r="108" spans="1:6" ht="51.75" customHeight="1">
      <c r="A108" s="40" t="s">
        <v>207</v>
      </c>
      <c r="B108" s="41" t="s">
        <v>208</v>
      </c>
      <c r="C108" s="42">
        <f t="shared" si="1"/>
        <v>2666400</v>
      </c>
      <c r="D108" s="77">
        <v>2666400</v>
      </c>
      <c r="E108" s="42">
        <v>0</v>
      </c>
      <c r="F108" s="42">
        <v>0</v>
      </c>
    </row>
    <row r="109" spans="1:6" ht="71.25" customHeight="1">
      <c r="A109" s="46">
        <v>41053500</v>
      </c>
      <c r="B109" s="48" t="s">
        <v>240</v>
      </c>
      <c r="C109" s="42">
        <f t="shared" si="1"/>
        <v>2000000</v>
      </c>
      <c r="D109" s="42">
        <v>0</v>
      </c>
      <c r="E109" s="42">
        <v>2000000</v>
      </c>
      <c r="F109" s="42">
        <v>2000000</v>
      </c>
    </row>
    <row r="110" spans="1:6" ht="39.75" customHeight="1">
      <c r="A110" s="46">
        <v>41053400</v>
      </c>
      <c r="B110" s="48" t="s">
        <v>209</v>
      </c>
      <c r="C110" s="42">
        <f t="shared" si="1"/>
        <v>430000</v>
      </c>
      <c r="D110" s="42">
        <v>0</v>
      </c>
      <c r="E110" s="42">
        <v>430000</v>
      </c>
      <c r="F110" s="42">
        <v>430000</v>
      </c>
    </row>
    <row r="111" spans="1:6" ht="56.25" customHeight="1">
      <c r="A111" s="40" t="s">
        <v>210</v>
      </c>
      <c r="B111" s="41" t="s">
        <v>211</v>
      </c>
      <c r="C111" s="42">
        <f t="shared" si="1"/>
        <v>9616047</v>
      </c>
      <c r="D111" s="42">
        <v>3048047</v>
      </c>
      <c r="E111" s="42">
        <v>6568000</v>
      </c>
      <c r="F111" s="42">
        <v>0</v>
      </c>
    </row>
    <row r="112" spans="1:6" ht="32.25" customHeight="1">
      <c r="A112" s="37" t="s">
        <v>17</v>
      </c>
      <c r="B112" s="38" t="s">
        <v>212</v>
      </c>
      <c r="C112" s="39">
        <f t="shared" si="1"/>
        <v>1202817899</v>
      </c>
      <c r="D112" s="39">
        <f>D94+D95</f>
        <v>1105470655</v>
      </c>
      <c r="E112" s="39">
        <f>E94+E95</f>
        <v>97347244</v>
      </c>
      <c r="F112" s="39">
        <f>F86+F95</f>
        <v>47430000</v>
      </c>
    </row>
    <row r="115" spans="1:6" ht="15.75">
      <c r="A115" s="11"/>
      <c r="B115" s="90" t="s">
        <v>213</v>
      </c>
      <c r="C115" s="90"/>
      <c r="D115" s="11"/>
      <c r="E115" s="11"/>
      <c r="F115" s="10" t="s">
        <v>18</v>
      </c>
    </row>
  </sheetData>
  <sheetProtection/>
  <mergeCells count="12">
    <mergeCell ref="A9:A10"/>
    <mergeCell ref="B9:B10"/>
    <mergeCell ref="C9:C10"/>
    <mergeCell ref="D9:D10"/>
    <mergeCell ref="E9:F9"/>
    <mergeCell ref="B115:C115"/>
    <mergeCell ref="C1:F1"/>
    <mergeCell ref="A3:F3"/>
    <mergeCell ref="A4:F4"/>
    <mergeCell ref="A5:F5"/>
    <mergeCell ref="A6:F6"/>
    <mergeCell ref="A7:F7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BreakPreview" zoomScaleSheetLayoutView="100" zoomScalePageLayoutView="0" workbookViewId="0" topLeftCell="A55">
      <selection activeCell="F68" sqref="F68"/>
    </sheetView>
  </sheetViews>
  <sheetFormatPr defaultColWidth="9.00390625" defaultRowHeight="12.75"/>
  <cols>
    <col min="1" max="1" width="27.75390625" style="0" customWidth="1"/>
    <col min="2" max="2" width="32.75390625" style="0" customWidth="1"/>
    <col min="3" max="3" width="39.375" style="0" customWidth="1"/>
    <col min="4" max="4" width="30.00390625" style="0" customWidth="1"/>
    <col min="5" max="5" width="10.00390625" style="0" bestFit="1" customWidth="1"/>
    <col min="7" max="7" width="26.125" style="0" customWidth="1"/>
    <col min="8" max="8" width="15.125" style="0" bestFit="1" customWidth="1"/>
    <col min="9" max="9" width="12.375" style="0" bestFit="1" customWidth="1"/>
  </cols>
  <sheetData>
    <row r="1" spans="1:4" ht="79.5" customHeight="1">
      <c r="A1" s="52"/>
      <c r="B1" s="91" t="s">
        <v>242</v>
      </c>
      <c r="C1" s="91"/>
      <c r="D1" s="91"/>
    </row>
    <row r="2" spans="1:4" ht="15.75" customHeight="1">
      <c r="A2" s="52"/>
      <c r="B2" s="52"/>
      <c r="C2" s="4"/>
      <c r="D2" s="82" t="s">
        <v>244</v>
      </c>
    </row>
    <row r="3" spans="1:4" ht="12.75">
      <c r="A3" s="52"/>
      <c r="B3" s="52"/>
      <c r="C3" s="52"/>
      <c r="D3" s="52"/>
    </row>
    <row r="4" spans="1:4" ht="25.5" customHeight="1">
      <c r="A4" s="92" t="s">
        <v>238</v>
      </c>
      <c r="B4" s="92"/>
      <c r="C4" s="92"/>
      <c r="D4" s="92"/>
    </row>
    <row r="5" spans="1:4" ht="16.5" customHeight="1">
      <c r="A5" s="93" t="s">
        <v>239</v>
      </c>
      <c r="B5" s="93"/>
      <c r="C5" s="93"/>
      <c r="D5" s="93"/>
    </row>
    <row r="6" spans="1:4" ht="21.75" customHeight="1">
      <c r="A6" s="93"/>
      <c r="B6" s="93"/>
      <c r="C6" s="93"/>
      <c r="D6" s="93"/>
    </row>
    <row r="7" spans="1:3" ht="25.5" customHeight="1">
      <c r="A7" s="53"/>
      <c r="B7" s="53"/>
      <c r="C7" s="53"/>
    </row>
    <row r="8" spans="1:2" ht="14.25" customHeight="1">
      <c r="A8" s="68" t="s">
        <v>6</v>
      </c>
      <c r="B8" s="68"/>
    </row>
    <row r="9" spans="1:2" ht="15.75" customHeight="1">
      <c r="A9" s="1" t="s">
        <v>5</v>
      </c>
      <c r="B9" s="1"/>
    </row>
    <row r="10" spans="1:2" ht="15.75" customHeight="1">
      <c r="A10" s="54"/>
      <c r="B10" s="1"/>
    </row>
    <row r="11" spans="1:2" ht="15.75" customHeight="1">
      <c r="A11" s="54"/>
      <c r="B11" s="1"/>
    </row>
    <row r="12" spans="1:3" ht="30" customHeight="1">
      <c r="A12" s="94" t="s">
        <v>217</v>
      </c>
      <c r="B12" s="94"/>
      <c r="C12" s="94"/>
    </row>
    <row r="13" spans="1:2" ht="15.75" customHeight="1">
      <c r="A13" s="54"/>
      <c r="B13" s="1"/>
    </row>
    <row r="14" spans="1:4" ht="12.75">
      <c r="A14" s="55"/>
      <c r="C14" s="56"/>
      <c r="D14" s="56" t="s">
        <v>7</v>
      </c>
    </row>
    <row r="15" spans="1:4" s="6" customFormat="1" ht="49.5" customHeight="1">
      <c r="A15" s="57" t="s">
        <v>218</v>
      </c>
      <c r="B15" s="95" t="s">
        <v>219</v>
      </c>
      <c r="C15" s="96"/>
      <c r="D15" s="13" t="s">
        <v>8</v>
      </c>
    </row>
    <row r="16" spans="1:4" s="4" customFormat="1" ht="15.75">
      <c r="A16" s="7">
        <v>1</v>
      </c>
      <c r="B16" s="95">
        <v>2</v>
      </c>
      <c r="C16" s="96"/>
      <c r="D16" s="7">
        <v>3</v>
      </c>
    </row>
    <row r="17" spans="1:4" s="4" customFormat="1" ht="15.75" customHeight="1">
      <c r="A17" s="95" t="s">
        <v>220</v>
      </c>
      <c r="B17" s="97"/>
      <c r="C17" s="97"/>
      <c r="D17" s="97"/>
    </row>
    <row r="18" spans="1:4" s="4" customFormat="1" ht="25.5" customHeight="1">
      <c r="A18" s="14">
        <v>41033900</v>
      </c>
      <c r="B18" s="98" t="s">
        <v>214</v>
      </c>
      <c r="C18" s="99"/>
      <c r="D18" s="18">
        <v>246832700</v>
      </c>
    </row>
    <row r="19" spans="1:4" s="4" customFormat="1" ht="27.75" customHeight="1">
      <c r="A19" s="14">
        <v>9900000000</v>
      </c>
      <c r="B19" s="98" t="s">
        <v>221</v>
      </c>
      <c r="C19" s="99"/>
      <c r="D19" s="18">
        <v>246832700</v>
      </c>
    </row>
    <row r="20" spans="1:4" s="2" customFormat="1" ht="39" customHeight="1">
      <c r="A20" s="23">
        <v>41035200</v>
      </c>
      <c r="B20" s="100" t="s">
        <v>194</v>
      </c>
      <c r="C20" s="101"/>
      <c r="D20" s="69">
        <v>395500</v>
      </c>
    </row>
    <row r="21" spans="1:4" s="2" customFormat="1" ht="33" customHeight="1">
      <c r="A21" s="23">
        <v>9900000000</v>
      </c>
      <c r="B21" s="100" t="s">
        <v>221</v>
      </c>
      <c r="C21" s="101"/>
      <c r="D21" s="69">
        <v>395500</v>
      </c>
    </row>
    <row r="22" spans="1:4" s="2" customFormat="1" ht="44.25" customHeight="1">
      <c r="A22" s="23">
        <v>41032700</v>
      </c>
      <c r="B22" s="100" t="s">
        <v>190</v>
      </c>
      <c r="C22" s="101"/>
      <c r="D22" s="69">
        <v>13048900</v>
      </c>
    </row>
    <row r="23" spans="1:4" s="2" customFormat="1" ht="33" customHeight="1">
      <c r="A23" s="23">
        <v>9900000000</v>
      </c>
      <c r="B23" s="70" t="s">
        <v>221</v>
      </c>
      <c r="C23" s="71"/>
      <c r="D23" s="69">
        <v>13048900</v>
      </c>
    </row>
    <row r="24" spans="1:4" s="2" customFormat="1" ht="231.75" customHeight="1">
      <c r="A24" s="58">
        <v>41050400</v>
      </c>
      <c r="B24" s="98" t="s">
        <v>201</v>
      </c>
      <c r="C24" s="99"/>
      <c r="D24" s="72">
        <f>D25</f>
        <v>3066510</v>
      </c>
    </row>
    <row r="25" spans="1:4" s="2" customFormat="1" ht="33" customHeight="1">
      <c r="A25" s="58">
        <v>7100000000</v>
      </c>
      <c r="B25" s="98" t="s">
        <v>222</v>
      </c>
      <c r="C25" s="99"/>
      <c r="D25" s="73">
        <v>3066510</v>
      </c>
    </row>
    <row r="26" spans="1:4" s="4" customFormat="1" ht="107.25" customHeight="1">
      <c r="A26" s="23">
        <v>41050900</v>
      </c>
      <c r="B26" s="98" t="s">
        <v>202</v>
      </c>
      <c r="C26" s="99"/>
      <c r="D26" s="59">
        <v>5444203</v>
      </c>
    </row>
    <row r="27" spans="1:4" s="4" customFormat="1" ht="21" customHeight="1">
      <c r="A27" s="58">
        <v>7100000000</v>
      </c>
      <c r="B27" s="98" t="s">
        <v>222</v>
      </c>
      <c r="C27" s="99"/>
      <c r="D27" s="59">
        <f>D26</f>
        <v>5444203</v>
      </c>
    </row>
    <row r="28" spans="1:4" s="4" customFormat="1" ht="51.75" customHeight="1">
      <c r="A28" s="17">
        <v>41051000</v>
      </c>
      <c r="B28" s="98" t="s">
        <v>204</v>
      </c>
      <c r="C28" s="99"/>
      <c r="D28" s="74">
        <v>3079000</v>
      </c>
    </row>
    <row r="29" spans="1:4" s="4" customFormat="1" ht="27" customHeight="1">
      <c r="A29" s="17">
        <v>7100000000</v>
      </c>
      <c r="B29" s="98" t="s">
        <v>222</v>
      </c>
      <c r="C29" s="99"/>
      <c r="D29" s="51">
        <v>3079000</v>
      </c>
    </row>
    <row r="30" spans="1:4" s="4" customFormat="1" ht="63" customHeight="1">
      <c r="A30" s="17">
        <v>41051200</v>
      </c>
      <c r="B30" s="98" t="s">
        <v>206</v>
      </c>
      <c r="C30" s="99"/>
      <c r="D30" s="59">
        <v>2657400</v>
      </c>
    </row>
    <row r="31" spans="1:4" s="4" customFormat="1" ht="28.5" customHeight="1">
      <c r="A31" s="17">
        <v>7100000000</v>
      </c>
      <c r="B31" s="98" t="s">
        <v>222</v>
      </c>
      <c r="C31" s="99"/>
      <c r="D31" s="59">
        <v>2657400</v>
      </c>
    </row>
    <row r="32" spans="1:9" s="11" customFormat="1" ht="64.5" customHeight="1">
      <c r="A32" s="78">
        <v>41055000</v>
      </c>
      <c r="B32" s="102" t="s">
        <v>211</v>
      </c>
      <c r="C32" s="103"/>
      <c r="D32" s="79">
        <f>2242200+1064900-259053</f>
        <v>3048047</v>
      </c>
      <c r="I32" s="80"/>
    </row>
    <row r="33" spans="1:4" s="4" customFormat="1" ht="21" customHeight="1">
      <c r="A33" s="17">
        <v>7100000000</v>
      </c>
      <c r="B33" s="98" t="s">
        <v>222</v>
      </c>
      <c r="C33" s="99"/>
      <c r="D33" s="59">
        <f>D32</f>
        <v>3048047</v>
      </c>
    </row>
    <row r="34" spans="1:4" s="8" customFormat="1" ht="54" customHeight="1">
      <c r="A34" s="78">
        <v>41051400</v>
      </c>
      <c r="B34" s="104" t="s">
        <v>216</v>
      </c>
      <c r="C34" s="105"/>
      <c r="D34" s="81">
        <f>2722200+574200-630000</f>
        <v>2666400</v>
      </c>
    </row>
    <row r="35" spans="1:4" s="2" customFormat="1" ht="21" customHeight="1">
      <c r="A35" s="17">
        <v>7100000000</v>
      </c>
      <c r="B35" s="100" t="s">
        <v>222</v>
      </c>
      <c r="C35" s="101"/>
      <c r="D35" s="12">
        <f>D34</f>
        <v>2666400</v>
      </c>
    </row>
    <row r="36" spans="1:4" s="4" customFormat="1" ht="47.25" customHeight="1">
      <c r="A36" s="23">
        <v>41040200</v>
      </c>
      <c r="B36" s="98" t="s">
        <v>215</v>
      </c>
      <c r="C36" s="99"/>
      <c r="D36" s="59">
        <v>4285000</v>
      </c>
    </row>
    <row r="37" spans="1:4" s="4" customFormat="1" ht="21" customHeight="1">
      <c r="A37" s="17">
        <v>7100000000</v>
      </c>
      <c r="B37" s="98" t="s">
        <v>222</v>
      </c>
      <c r="C37" s="99"/>
      <c r="D37" s="49">
        <v>4285000</v>
      </c>
    </row>
    <row r="38" spans="1:4" s="4" customFormat="1" ht="21" customHeight="1">
      <c r="A38" s="95" t="s">
        <v>223</v>
      </c>
      <c r="B38" s="97"/>
      <c r="C38" s="97"/>
      <c r="D38" s="97"/>
    </row>
    <row r="39" spans="1:4" s="4" customFormat="1" ht="91.5" customHeight="1">
      <c r="A39" s="58">
        <v>41053500</v>
      </c>
      <c r="B39" s="98" t="s">
        <v>240</v>
      </c>
      <c r="C39" s="99"/>
      <c r="D39" s="59">
        <v>2000000</v>
      </c>
    </row>
    <row r="40" spans="1:4" s="4" customFormat="1" ht="22.5" customHeight="1">
      <c r="A40" s="58">
        <v>7100000000</v>
      </c>
      <c r="B40" s="98" t="s">
        <v>222</v>
      </c>
      <c r="C40" s="99"/>
      <c r="D40" s="59">
        <f>D39</f>
        <v>2000000</v>
      </c>
    </row>
    <row r="41" spans="1:4" s="4" customFormat="1" ht="22.5" customHeight="1">
      <c r="A41" s="58">
        <v>41053400</v>
      </c>
      <c r="B41" s="98" t="s">
        <v>209</v>
      </c>
      <c r="C41" s="99"/>
      <c r="D41" s="59">
        <v>430000</v>
      </c>
    </row>
    <row r="42" spans="1:4" s="4" customFormat="1" ht="22.5" customHeight="1">
      <c r="A42" s="58">
        <v>7100000000</v>
      </c>
      <c r="B42" s="98" t="s">
        <v>222</v>
      </c>
      <c r="C42" s="99"/>
      <c r="D42" s="59">
        <f>D41</f>
        <v>430000</v>
      </c>
    </row>
    <row r="43" spans="1:9" s="11" customFormat="1" ht="64.5" customHeight="1">
      <c r="A43" s="78">
        <v>41055000</v>
      </c>
      <c r="B43" s="102" t="s">
        <v>211</v>
      </c>
      <c r="C43" s="103"/>
      <c r="D43" s="79">
        <f>3000000-32000+2500000+1100000</f>
        <v>6568000</v>
      </c>
      <c r="I43" s="80"/>
    </row>
    <row r="44" spans="1:4" s="4" customFormat="1" ht="21" customHeight="1">
      <c r="A44" s="17">
        <v>7100000000</v>
      </c>
      <c r="B44" s="98" t="s">
        <v>222</v>
      </c>
      <c r="C44" s="99"/>
      <c r="D44" s="59">
        <f>D43</f>
        <v>6568000</v>
      </c>
    </row>
    <row r="45" spans="1:8" s="4" customFormat="1" ht="21" customHeight="1">
      <c r="A45" s="17" t="s">
        <v>224</v>
      </c>
      <c r="B45" s="98" t="s">
        <v>225</v>
      </c>
      <c r="C45" s="99"/>
      <c r="D45" s="59">
        <f>D46+D47</f>
        <v>293521660</v>
      </c>
      <c r="H45" s="19"/>
    </row>
    <row r="46" spans="1:8" s="4" customFormat="1" ht="21" customHeight="1">
      <c r="A46" s="17" t="s">
        <v>224</v>
      </c>
      <c r="B46" s="98" t="s">
        <v>226</v>
      </c>
      <c r="C46" s="99"/>
      <c r="D46" s="59">
        <f>D36+D34+D32+D30+D28+D24+D20+D18+D22+D26</f>
        <v>284523660</v>
      </c>
      <c r="H46" s="19"/>
    </row>
    <row r="47" spans="1:8" s="4" customFormat="1" ht="21" customHeight="1">
      <c r="A47" s="17" t="s">
        <v>224</v>
      </c>
      <c r="B47" s="98" t="s">
        <v>227</v>
      </c>
      <c r="C47" s="99"/>
      <c r="D47" s="59">
        <f>D39+D41+D44</f>
        <v>8998000</v>
      </c>
      <c r="H47" s="19"/>
    </row>
    <row r="50" spans="1:4" ht="27.75" customHeight="1">
      <c r="A50" s="106" t="s">
        <v>228</v>
      </c>
      <c r="B50" s="106"/>
      <c r="C50" s="106"/>
      <c r="D50" s="52"/>
    </row>
    <row r="51" ht="12.75">
      <c r="D51" s="52"/>
    </row>
    <row r="52" ht="12.75">
      <c r="D52" s="75" t="s">
        <v>7</v>
      </c>
    </row>
    <row r="53" spans="1:4" ht="63">
      <c r="A53" s="60" t="s">
        <v>229</v>
      </c>
      <c r="B53" s="107" t="s">
        <v>10</v>
      </c>
      <c r="C53" s="60" t="s">
        <v>230</v>
      </c>
      <c r="D53" s="109" t="s">
        <v>8</v>
      </c>
    </row>
    <row r="54" spans="1:4" ht="39.75" customHeight="1">
      <c r="A54" s="61" t="s">
        <v>231</v>
      </c>
      <c r="B54" s="108"/>
      <c r="C54" s="61" t="s">
        <v>232</v>
      </c>
      <c r="D54" s="110"/>
    </row>
    <row r="55" spans="1:4" ht="15.75">
      <c r="A55" s="62">
        <v>1</v>
      </c>
      <c r="B55" s="62">
        <v>2</v>
      </c>
      <c r="C55" s="62">
        <v>3</v>
      </c>
      <c r="D55" s="62">
        <v>4</v>
      </c>
    </row>
    <row r="56" spans="1:4" ht="16.5" customHeight="1">
      <c r="A56" s="111" t="s">
        <v>233</v>
      </c>
      <c r="B56" s="111"/>
      <c r="C56" s="111"/>
      <c r="D56" s="111"/>
    </row>
    <row r="57" spans="1:4" ht="68.25" customHeight="1">
      <c r="A57" s="22" t="s">
        <v>12</v>
      </c>
      <c r="B57" s="20">
        <v>9800</v>
      </c>
      <c r="C57" s="14" t="s">
        <v>13</v>
      </c>
      <c r="D57" s="21">
        <f>2940000+798600+60000+200000</f>
        <v>3998600</v>
      </c>
    </row>
    <row r="58" spans="1:4" ht="16.5" customHeight="1">
      <c r="A58" s="7">
        <v>9900000000</v>
      </c>
      <c r="B58" s="112" t="s">
        <v>221</v>
      </c>
      <c r="C58" s="112"/>
      <c r="D58" s="50">
        <f>D57</f>
        <v>3998600</v>
      </c>
    </row>
    <row r="59" spans="1:4" ht="15.75">
      <c r="A59" s="62">
        <v>3719110</v>
      </c>
      <c r="B59" s="62">
        <v>9110</v>
      </c>
      <c r="C59" s="63" t="s">
        <v>2</v>
      </c>
      <c r="D59" s="76">
        <v>28415000</v>
      </c>
    </row>
    <row r="60" spans="1:4" ht="15.75">
      <c r="A60" s="62">
        <v>9900000000</v>
      </c>
      <c r="B60" s="62"/>
      <c r="C60" s="63" t="s">
        <v>221</v>
      </c>
      <c r="D60" s="76">
        <v>28415000</v>
      </c>
    </row>
    <row r="61" spans="1:4" ht="16.5" customHeight="1">
      <c r="A61" s="111" t="s">
        <v>234</v>
      </c>
      <c r="B61" s="111"/>
      <c r="C61" s="111"/>
      <c r="D61" s="111"/>
    </row>
    <row r="62" spans="1:4" ht="74.25" customHeight="1">
      <c r="A62" s="22" t="s">
        <v>12</v>
      </c>
      <c r="B62" s="20">
        <v>9800</v>
      </c>
      <c r="C62" s="14" t="s">
        <v>13</v>
      </c>
      <c r="D62" s="21">
        <f>60000+701400-60000</f>
        <v>701400</v>
      </c>
    </row>
    <row r="63" spans="1:4" ht="16.5" customHeight="1">
      <c r="A63" s="7">
        <v>9900000000</v>
      </c>
      <c r="B63" s="112" t="s">
        <v>221</v>
      </c>
      <c r="C63" s="112"/>
      <c r="D63" s="50">
        <f>D62</f>
        <v>701400</v>
      </c>
    </row>
    <row r="64" spans="1:4" ht="16.5" customHeight="1">
      <c r="A64" s="64" t="s">
        <v>15</v>
      </c>
      <c r="B64" s="64" t="s">
        <v>14</v>
      </c>
      <c r="C64" s="65" t="s">
        <v>16</v>
      </c>
      <c r="D64" s="50">
        <v>174400</v>
      </c>
    </row>
    <row r="65" spans="1:4" ht="15.75">
      <c r="A65" s="66" t="s">
        <v>236</v>
      </c>
      <c r="B65" s="113" t="s">
        <v>237</v>
      </c>
      <c r="C65" s="114"/>
      <c r="D65" s="50">
        <v>174400</v>
      </c>
    </row>
    <row r="66" spans="1:4" ht="31.5">
      <c r="A66" s="62" t="s">
        <v>11</v>
      </c>
      <c r="B66" s="62" t="s">
        <v>11</v>
      </c>
      <c r="C66" s="63" t="s">
        <v>235</v>
      </c>
      <c r="D66" s="76">
        <f>D67+D68</f>
        <v>33289400</v>
      </c>
    </row>
    <row r="67" spans="1:4" ht="15.75">
      <c r="A67" s="62" t="s">
        <v>11</v>
      </c>
      <c r="B67" s="62" t="s">
        <v>11</v>
      </c>
      <c r="C67" s="63" t="s">
        <v>226</v>
      </c>
      <c r="D67" s="76">
        <f>D59+D57</f>
        <v>32413600</v>
      </c>
    </row>
    <row r="68" spans="1:4" ht="15.75">
      <c r="A68" s="62" t="s">
        <v>11</v>
      </c>
      <c r="B68" s="62" t="s">
        <v>11</v>
      </c>
      <c r="C68" s="63" t="s">
        <v>227</v>
      </c>
      <c r="D68" s="76">
        <f>D64+D62</f>
        <v>875800</v>
      </c>
    </row>
    <row r="71" ht="15.75">
      <c r="D71" s="11"/>
    </row>
    <row r="72" spans="1:4" ht="15.75">
      <c r="A72" s="5" t="s">
        <v>1</v>
      </c>
      <c r="B72" s="5"/>
      <c r="C72" s="6"/>
      <c r="D72" s="3" t="s">
        <v>18</v>
      </c>
    </row>
    <row r="86" ht="12.75">
      <c r="B86" s="67"/>
    </row>
  </sheetData>
  <sheetProtection/>
  <mergeCells count="44">
    <mergeCell ref="D53:D54"/>
    <mergeCell ref="A56:D56"/>
    <mergeCell ref="B58:C58"/>
    <mergeCell ref="A61:D61"/>
    <mergeCell ref="B63:C63"/>
    <mergeCell ref="B65:C65"/>
    <mergeCell ref="B44:C44"/>
    <mergeCell ref="B45:C45"/>
    <mergeCell ref="B46:C46"/>
    <mergeCell ref="B47:C47"/>
    <mergeCell ref="A50:C50"/>
    <mergeCell ref="B53:B54"/>
    <mergeCell ref="A38:D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4:C24"/>
    <mergeCell ref="B25:C25"/>
    <mergeCell ref="B28:C28"/>
    <mergeCell ref="B29:C29"/>
    <mergeCell ref="B30:C30"/>
    <mergeCell ref="B31:C31"/>
    <mergeCell ref="B26:C26"/>
    <mergeCell ref="B27:C27"/>
    <mergeCell ref="A17:D17"/>
    <mergeCell ref="B18:C18"/>
    <mergeCell ref="B19:C19"/>
    <mergeCell ref="B20:C20"/>
    <mergeCell ref="B21:C21"/>
    <mergeCell ref="B22:C22"/>
    <mergeCell ref="B1:D1"/>
    <mergeCell ref="A4:D4"/>
    <mergeCell ref="A5:D6"/>
    <mergeCell ref="A12:C12"/>
    <mergeCell ref="B15:C15"/>
    <mergeCell ref="B16:C16"/>
  </mergeCells>
  <printOptions/>
  <pageMargins left="1.4960629921259843" right="0.5118110236220472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Yura_2</dc:creator>
  <cp:keywords/>
  <dc:description/>
  <cp:lastModifiedBy>HOME</cp:lastModifiedBy>
  <cp:lastPrinted>2022-01-26T14:45:07Z</cp:lastPrinted>
  <dcterms:created xsi:type="dcterms:W3CDTF">2011-12-26T08:50:57Z</dcterms:created>
  <dcterms:modified xsi:type="dcterms:W3CDTF">2022-01-26T14:45:14Z</dcterms:modified>
  <cp:category/>
  <cp:version/>
  <cp:contentType/>
  <cp:contentStatus/>
</cp:coreProperties>
</file>