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03.29\"/>
    </mc:Choice>
  </mc:AlternateContent>
  <xr:revisionPtr revIDLastSave="0" documentId="8_{50B367FA-EDFD-49A1-A026-E4159E43B7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 (2)" sheetId="5" r:id="rId1"/>
  </sheets>
  <definedNames>
    <definedName name="_xlnm.Print_Titles" localSheetId="0">'Лист (2)'!$16:$16</definedName>
    <definedName name="_xlnm.Print_Area" localSheetId="0">'Лист (2)'!$A$1:$N$25</definedName>
  </definedNames>
  <calcPr calcId="191029"/>
</workbook>
</file>

<file path=xl/calcChain.xml><?xml version="1.0" encoding="utf-8"?>
<calcChain xmlns="http://schemas.openxmlformats.org/spreadsheetml/2006/main">
  <c r="G22" i="5" l="1"/>
  <c r="H21" i="5"/>
  <c r="H20" i="5"/>
  <c r="H19" i="5"/>
  <c r="H18" i="5"/>
  <c r="H17" i="5"/>
  <c r="G17" i="5"/>
  <c r="H23" i="5"/>
  <c r="B17" i="5"/>
  <c r="C17" i="5"/>
  <c r="D17" i="5"/>
  <c r="E17" i="5"/>
  <c r="F17" i="5"/>
  <c r="G25" i="5"/>
  <c r="H24" i="5" l="1"/>
  <c r="H22" i="5" s="1"/>
  <c r="H25" i="5" s="1"/>
  <c r="C22" i="5"/>
  <c r="C25" i="5" s="1"/>
  <c r="D22" i="5"/>
  <c r="D25" i="5" s="1"/>
  <c r="E22" i="5"/>
  <c r="E25" i="5" s="1"/>
  <c r="F22" i="5"/>
  <c r="F25" i="5" s="1"/>
  <c r="B22" i="5"/>
  <c r="B25" i="5" s="1"/>
  <c r="N9" i="5" l="1"/>
  <c r="N8" i="5"/>
  <c r="N4" i="5"/>
  <c r="H3" i="5"/>
  <c r="N3" i="5" s="1"/>
  <c r="N15" i="5" l="1"/>
  <c r="I25" i="5"/>
  <c r="J25" i="5"/>
  <c r="K25" i="5"/>
  <c r="L25" i="5"/>
  <c r="M25" i="5"/>
  <c r="P16" i="5" l="1"/>
  <c r="N13" i="5" l="1"/>
  <c r="O13" i="5" s="1"/>
  <c r="N12" i="5"/>
  <c r="O12" i="5" s="1"/>
  <c r="N7" i="5"/>
  <c r="O7" i="5" s="1"/>
  <c r="N5" i="5" l="1"/>
  <c r="O5" i="5" s="1"/>
  <c r="N6" i="5"/>
  <c r="O6" i="5" s="1"/>
  <c r="N10" i="5"/>
  <c r="O10" i="5" s="1"/>
  <c r="N11" i="5"/>
  <c r="O11" i="5" s="1"/>
  <c r="N14" i="5"/>
  <c r="O14" i="5" s="1"/>
  <c r="O9" i="5" l="1"/>
  <c r="O3" i="5"/>
</calcChain>
</file>

<file path=xl/sharedStrings.xml><?xml version="1.0" encoding="utf-8"?>
<sst xmlns="http://schemas.openxmlformats.org/spreadsheetml/2006/main" count="47" uniqueCount="47">
  <si>
    <t>Всього</t>
  </si>
  <si>
    <t>Разом</t>
  </si>
  <si>
    <t>Пропозиції щодо  перерозподілу по заг. Фонду та спеціальному фонду бюджету розвитку</t>
  </si>
  <si>
    <t>розподілено</t>
  </si>
  <si>
    <t>Залишок до розподілу</t>
  </si>
  <si>
    <t>Кошти місцевого запозичення</t>
  </si>
  <si>
    <t>Пропозиції щодо  розпподілу видатків</t>
  </si>
  <si>
    <t>до розподілено на сесії 29.07.2021 р</t>
  </si>
  <si>
    <t>до розподілено на сесії 24.06.2021 р</t>
  </si>
  <si>
    <t>розподіл міжбюджетних трансфертів</t>
  </si>
  <si>
    <t>до розподілено на сесії 09.09.2021 р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</si>
  <si>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</si>
  <si>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</si>
  <si>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Зменшення видатків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</si>
  <si>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</si>
  <si>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</si>
  <si>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</si>
  <si>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</si>
  <si>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</si>
  <si>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</si>
  <si>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</si>
  <si>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</si>
  <si>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</si>
  <si>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</si>
  <si>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</si>
  <si>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</si>
  <si>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виконання рішення суду</t>
  </si>
  <si>
    <t>до розподілено на сесії 14.02.2022 р</t>
  </si>
  <si>
    <t>Розподіл залишку коштів на 01.01.2022 р.</t>
  </si>
  <si>
    <t>до розподілено на сесії 24.02.2022 р</t>
  </si>
  <si>
    <t>Управління соціального захисту населення  Мукачівської міської ради</t>
  </si>
  <si>
    <t>810160 "Керівництво і управління у відповідній сфері у
містах (місті Києві), селищах, селах,
територіальних громадах"</t>
  </si>
  <si>
    <t>810180 "Інша діяльність у сфері державного управління"</t>
  </si>
  <si>
    <t>КЕКВ 2800 "Інші поточні видатки" видатки з оплати судових витрат (Програма забезпечення виконання управлінням соціального захисту населення Мукачівської міської ради рішень суду на 2022-2024 роки)</t>
  </si>
  <si>
    <t xml:space="preserve">КЕКВ 2800 "Інші поточні видатки" </t>
  </si>
  <si>
    <t>Управління міського господарства  Мукачівської міської ради</t>
  </si>
  <si>
    <t>1216071 "Відшкодування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(надання)"</t>
  </si>
  <si>
    <t>КЕКВ 2610 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 (економія виникла внаслідок фактично укладених договорів з мешканцями багатокапртирних будинків, в яких проводиться обслуговування ліфтів)</t>
  </si>
  <si>
    <t>1217693 "Інші заходи, пов'язані з економічною діяльністю"</t>
  </si>
  <si>
    <t>КЕКВ 2610 Програма підтримки ММКП «Міжнародний аеропорт Мукачево» на 2022-2024 роки. Видатки для оплати вихідної допомоги у звязку з ліквідацією підприємства</t>
  </si>
  <si>
    <t xml:space="preserve">лист від 14.03.2022 № 204/01-05/18-22, від 22.03.2022 №252/01-05/18-22 </t>
  </si>
  <si>
    <t>лист від 01.03.2022 №695/01-07/7422</t>
  </si>
  <si>
    <t xml:space="preserve"> Зміни що пропонуються внести до бюджету на 2022 рік за пропозиціями головних розпорядників коштів бюджету  на засідання виконавчого комітету від  29.03.2022 р</t>
  </si>
  <si>
    <t>083230 "Видатки, пов'язані з наданням підтримки внутрішньо переміщеним та/або евакуйованим особам у зв'язку із введенням воєнного стану"</t>
  </si>
  <si>
    <t>0813240 "Інші заходи у сфері соціального захисту і соціального забезпечення"</t>
  </si>
  <si>
    <t>КЕКВ 2240 "Оплата послуг (крім комунальних)" послуг з перевезення внутрішньо переміщених та/або евакуйованих осіб   до кордону України для їх подальшого самостійно-го переміщу-ння до країн ЄС з метою пошуку тимчасово-го притулку (Програма  додаткового соціально-медичного захисту  на 2022-2024 роки )</t>
  </si>
  <si>
    <t>КЕКВ 2730 "Інші виплати населенню"  матеріальної допомоги (Програма  додаткового соціально-медичного захисту  на 2022-2024 роки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</si>
</sst>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58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1" xfId="0" applyNumberFormat="1" applyFont="1" applyFill="1" applyBorder="1" applyAlignment="1">
      <alignment vertical="center"/>
    </xf>
    <xf numFmtId="0" fontId="21" fillId="0" borderId="0" xfId="0" applyFont="1"/>
    <xf numFmtId="4" fontId="21" fillId="0" borderId="0" xfId="0" applyNumberFormat="1" applyFont="1"/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3" fontId="42" fillId="2" borderId="1" xfId="176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4" fontId="39" fillId="47" borderId="11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wrapText="1"/>
    </xf>
    <xf numFmtId="4" fontId="39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5000000}"/>
    <cellStyle name="Звичайний 2 2" xfId="34" xr:uid="{00000000-0005-0000-0000-000086000000}"/>
    <cellStyle name="Звичайний 2 3" xfId="137" xr:uid="{00000000-0005-0000-0000-000087000000}"/>
    <cellStyle name="Звичайний 3" xfId="1" xr:uid="{00000000-0005-0000-0000-000088000000}"/>
    <cellStyle name="Звичайний_Додаток _ 3 зм_ни 4575" xfId="176" xr:uid="{00000000-0005-0000-0000-000089000000}"/>
    <cellStyle name="Зв'язана клітинка 2" xfId="164" xr:uid="{00000000-0005-0000-0000-00008A000000}"/>
    <cellStyle name="Итог" xfId="121" xr:uid="{00000000-0005-0000-0000-00008B000000}"/>
    <cellStyle name="Итог 2" xfId="35" xr:uid="{00000000-0005-0000-0000-00008C000000}"/>
    <cellStyle name="Контрольна клітинка 2" xfId="165" xr:uid="{00000000-0005-0000-0000-00008D000000}"/>
    <cellStyle name="Контрольная ячейка" xfId="122" xr:uid="{00000000-0005-0000-0000-00008E000000}"/>
    <cellStyle name="Контрольная ячейка 2" xfId="36" xr:uid="{00000000-0005-0000-0000-00008F000000}"/>
    <cellStyle name="Контрольная ячейка 2 2" xfId="123" xr:uid="{00000000-0005-0000-0000-000090000000}"/>
    <cellStyle name="Назва 2" xfId="166" xr:uid="{00000000-0005-0000-0000-000091000000}"/>
    <cellStyle name="Название" xfId="124" xr:uid="{00000000-0005-0000-0000-000092000000}"/>
    <cellStyle name="Название 2" xfId="125" xr:uid="{00000000-0005-0000-0000-000093000000}"/>
    <cellStyle name="Нейтральний 2" xfId="167" xr:uid="{00000000-0005-0000-0000-000094000000}"/>
    <cellStyle name="Нейтральный" xfId="126" xr:uid="{00000000-0005-0000-0000-000095000000}"/>
    <cellStyle name="Нейтральный 2" xfId="37" xr:uid="{00000000-0005-0000-0000-000096000000}"/>
    <cellStyle name="Нейтральный 2 2" xfId="127" xr:uid="{00000000-0005-0000-0000-000097000000}"/>
    <cellStyle name="Обчислення 2" xfId="168" xr:uid="{00000000-0005-0000-0000-000098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zoomScale="70" zoomScaleNormal="70" zoomScaleSheetLayoutView="70" workbookViewId="0">
      <selection activeCell="N23" sqref="N22:N23"/>
    </sheetView>
  </sheetViews>
  <sheetFormatPr defaultColWidth="24.140625" defaultRowHeight="18.75" x14ac:dyDescent="0.3"/>
  <cols>
    <col min="1" max="1" width="63.85546875" style="8" customWidth="1"/>
    <col min="2" max="2" width="30.5703125" style="8" hidden="1" customWidth="1"/>
    <col min="3" max="6" width="23.5703125" style="8" hidden="1" customWidth="1"/>
    <col min="7" max="7" width="27.42578125" style="9" customWidth="1"/>
    <col min="8" max="8" width="21.7109375" style="8" customWidth="1"/>
    <col min="9" max="13" width="24.14062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customHeight="1" x14ac:dyDescent="0.3">
      <c r="G1" s="25"/>
      <c r="I1" s="52" t="s">
        <v>3</v>
      </c>
      <c r="J1" s="52"/>
      <c r="K1" s="10"/>
      <c r="L1" s="10"/>
      <c r="M1" s="10"/>
      <c r="N1" s="11"/>
    </row>
    <row r="2" spans="1:17" ht="50.25" customHeight="1" x14ac:dyDescent="0.3">
      <c r="A2" s="53" t="s">
        <v>42</v>
      </c>
      <c r="B2" s="53"/>
      <c r="C2" s="53"/>
      <c r="D2" s="53"/>
      <c r="E2" s="53"/>
      <c r="F2" s="53"/>
      <c r="G2" s="53"/>
      <c r="H2" s="53"/>
      <c r="I2" s="12" t="s">
        <v>27</v>
      </c>
      <c r="J2" s="12" t="s">
        <v>29</v>
      </c>
      <c r="K2" s="12" t="s">
        <v>8</v>
      </c>
      <c r="L2" s="12" t="s">
        <v>7</v>
      </c>
      <c r="M2" s="12" t="s">
        <v>10</v>
      </c>
      <c r="N2" s="20" t="s">
        <v>4</v>
      </c>
    </row>
    <row r="3" spans="1:17" ht="37.5" customHeight="1" x14ac:dyDescent="0.3">
      <c r="A3" s="54" t="s">
        <v>14</v>
      </c>
      <c r="B3" s="54"/>
      <c r="C3" s="54"/>
      <c r="D3" s="54"/>
      <c r="E3" s="54"/>
      <c r="F3" s="54"/>
      <c r="G3" s="54"/>
      <c r="H3" s="13">
        <f>29781562.62-200000</f>
        <v>29581562.620000001</v>
      </c>
      <c r="I3" s="14">
        <v>10000000</v>
      </c>
      <c r="J3" s="14">
        <v>13800000</v>
      </c>
      <c r="K3" s="15"/>
      <c r="L3" s="15"/>
      <c r="M3" s="15"/>
      <c r="N3" s="14">
        <f>H3-I3-J3-K3-L3-M3</f>
        <v>5781562.620000001</v>
      </c>
      <c r="O3" s="16">
        <f>H3-N3</f>
        <v>23800000</v>
      </c>
    </row>
    <row r="4" spans="1:17" ht="37.5" customHeight="1" x14ac:dyDescent="0.3">
      <c r="A4" s="54" t="s">
        <v>23</v>
      </c>
      <c r="B4" s="54"/>
      <c r="C4" s="54"/>
      <c r="D4" s="54"/>
      <c r="E4" s="54"/>
      <c r="F4" s="54"/>
      <c r="G4" s="54"/>
      <c r="H4" s="13">
        <v>1101494.81</v>
      </c>
      <c r="I4" s="14"/>
      <c r="J4" s="14"/>
      <c r="K4" s="15"/>
      <c r="L4" s="15"/>
      <c r="M4" s="15"/>
      <c r="N4" s="14">
        <f>H4-I4-J4-K4-L4-M4</f>
        <v>1101494.81</v>
      </c>
      <c r="O4" s="16"/>
    </row>
    <row r="5" spans="1:17" ht="42.75" customHeight="1" x14ac:dyDescent="0.3">
      <c r="A5" s="54" t="s">
        <v>15</v>
      </c>
      <c r="B5" s="54"/>
      <c r="C5" s="54"/>
      <c r="D5" s="54"/>
      <c r="E5" s="54"/>
      <c r="F5" s="54"/>
      <c r="G5" s="54"/>
      <c r="H5" s="13">
        <v>92636.32</v>
      </c>
      <c r="I5" s="14"/>
      <c r="J5" s="14"/>
      <c r="K5" s="17"/>
      <c r="L5" s="17"/>
      <c r="M5" s="17"/>
      <c r="N5" s="14">
        <f t="shared" ref="N5:N14" si="0">H5-I5-J5-K5-L5</f>
        <v>92636.32</v>
      </c>
      <c r="O5" s="16">
        <f t="shared" ref="O5:O14" si="1">H5-N5</f>
        <v>0</v>
      </c>
      <c r="Q5" s="16"/>
    </row>
    <row r="6" spans="1:17" s="18" customFormat="1" ht="43.5" customHeight="1" x14ac:dyDescent="0.3">
      <c r="A6" s="54" t="s">
        <v>25</v>
      </c>
      <c r="B6" s="54"/>
      <c r="C6" s="54"/>
      <c r="D6" s="54"/>
      <c r="E6" s="54"/>
      <c r="F6" s="54"/>
      <c r="G6" s="54"/>
      <c r="H6" s="13">
        <v>367988.64</v>
      </c>
      <c r="I6" s="14"/>
      <c r="J6" s="14"/>
      <c r="K6" s="17"/>
      <c r="L6" s="17"/>
      <c r="M6" s="17"/>
      <c r="N6" s="14">
        <f t="shared" si="0"/>
        <v>367988.64</v>
      </c>
      <c r="O6" s="16">
        <f t="shared" si="1"/>
        <v>0</v>
      </c>
      <c r="Q6" s="19"/>
    </row>
    <row r="7" spans="1:17" s="18" customFormat="1" ht="57" customHeight="1" x14ac:dyDescent="0.3">
      <c r="A7" s="54" t="s">
        <v>16</v>
      </c>
      <c r="B7" s="54"/>
      <c r="C7" s="54"/>
      <c r="D7" s="54"/>
      <c r="E7" s="54"/>
      <c r="F7" s="54"/>
      <c r="G7" s="54"/>
      <c r="H7" s="13">
        <v>3186519.29</v>
      </c>
      <c r="I7" s="14"/>
      <c r="J7" s="14"/>
      <c r="K7" s="17"/>
      <c r="L7" s="17"/>
      <c r="M7" s="17"/>
      <c r="N7" s="14">
        <f t="shared" si="0"/>
        <v>3186519.29</v>
      </c>
      <c r="O7" s="16">
        <f t="shared" si="1"/>
        <v>0</v>
      </c>
      <c r="Q7" s="19"/>
    </row>
    <row r="8" spans="1:17" s="18" customFormat="1" ht="57" customHeight="1" x14ac:dyDescent="0.3">
      <c r="A8" s="54" t="s">
        <v>24</v>
      </c>
      <c r="B8" s="54"/>
      <c r="C8" s="54"/>
      <c r="D8" s="54"/>
      <c r="E8" s="54"/>
      <c r="F8" s="54"/>
      <c r="G8" s="54"/>
      <c r="H8" s="13">
        <v>2002</v>
      </c>
      <c r="I8" s="14"/>
      <c r="J8" s="14"/>
      <c r="K8" s="17"/>
      <c r="L8" s="17"/>
      <c r="M8" s="17"/>
      <c r="N8" s="14">
        <f t="shared" si="0"/>
        <v>2002</v>
      </c>
      <c r="O8" s="16"/>
      <c r="Q8" s="19"/>
    </row>
    <row r="9" spans="1:17" ht="42.75" customHeight="1" x14ac:dyDescent="0.3">
      <c r="A9" s="54" t="s">
        <v>17</v>
      </c>
      <c r="B9" s="54"/>
      <c r="C9" s="54"/>
      <c r="D9" s="54"/>
      <c r="E9" s="54"/>
      <c r="F9" s="54"/>
      <c r="G9" s="54"/>
      <c r="H9" s="13">
        <v>9661744.6999999993</v>
      </c>
      <c r="I9" s="14">
        <v>3121000</v>
      </c>
      <c r="J9" s="14"/>
      <c r="K9" s="17"/>
      <c r="L9" s="17"/>
      <c r="M9" s="17"/>
      <c r="N9" s="14">
        <f>H9-I9-J9-K9-L9</f>
        <v>6540744.6999999993</v>
      </c>
      <c r="O9" s="16">
        <f t="shared" si="1"/>
        <v>3121000</v>
      </c>
      <c r="Q9" s="16"/>
    </row>
    <row r="10" spans="1:17" ht="47.25" customHeight="1" x14ac:dyDescent="0.3">
      <c r="A10" s="54" t="s">
        <v>18</v>
      </c>
      <c r="B10" s="54"/>
      <c r="C10" s="54"/>
      <c r="D10" s="54"/>
      <c r="E10" s="54"/>
      <c r="F10" s="54"/>
      <c r="G10" s="54"/>
      <c r="H10" s="13">
        <v>784212.46</v>
      </c>
      <c r="I10" s="14"/>
      <c r="J10" s="14"/>
      <c r="K10" s="17"/>
      <c r="L10" s="17"/>
      <c r="M10" s="17"/>
      <c r="N10" s="14">
        <f t="shared" si="0"/>
        <v>784212.46</v>
      </c>
      <c r="O10" s="16">
        <f t="shared" si="1"/>
        <v>0</v>
      </c>
      <c r="Q10" s="16"/>
    </row>
    <row r="11" spans="1:17" ht="27" customHeight="1" x14ac:dyDescent="0.3">
      <c r="A11" s="54" t="s">
        <v>19</v>
      </c>
      <c r="B11" s="54"/>
      <c r="C11" s="54"/>
      <c r="D11" s="54"/>
      <c r="E11" s="54"/>
      <c r="F11" s="54"/>
      <c r="G11" s="54"/>
      <c r="H11" s="13">
        <v>360814</v>
      </c>
      <c r="I11" s="14"/>
      <c r="J11" s="14"/>
      <c r="K11" s="17"/>
      <c r="L11" s="17"/>
      <c r="M11" s="17"/>
      <c r="N11" s="14">
        <f t="shared" si="0"/>
        <v>360814</v>
      </c>
      <c r="O11" s="16">
        <f t="shared" si="1"/>
        <v>0</v>
      </c>
    </row>
    <row r="12" spans="1:17" ht="46.5" hidden="1" customHeight="1" x14ac:dyDescent="0.3">
      <c r="A12" s="55" t="s">
        <v>20</v>
      </c>
      <c r="B12" s="56"/>
      <c r="C12" s="56"/>
      <c r="D12" s="56"/>
      <c r="E12" s="56"/>
      <c r="F12" s="56"/>
      <c r="G12" s="57"/>
      <c r="H12" s="13">
        <v>0</v>
      </c>
      <c r="I12" s="14"/>
      <c r="J12" s="14"/>
      <c r="K12" s="17"/>
      <c r="L12" s="17"/>
      <c r="M12" s="17"/>
      <c r="N12" s="14">
        <f t="shared" si="0"/>
        <v>0</v>
      </c>
      <c r="O12" s="16">
        <f t="shared" si="1"/>
        <v>0</v>
      </c>
    </row>
    <row r="13" spans="1:17" ht="46.5" customHeight="1" x14ac:dyDescent="0.3">
      <c r="A13" s="55" t="s">
        <v>21</v>
      </c>
      <c r="B13" s="56"/>
      <c r="C13" s="56"/>
      <c r="D13" s="56"/>
      <c r="E13" s="56"/>
      <c r="F13" s="56"/>
      <c r="G13" s="57"/>
      <c r="H13" s="13">
        <v>300929</v>
      </c>
      <c r="I13" s="14"/>
      <c r="J13" s="14"/>
      <c r="K13" s="17"/>
      <c r="L13" s="17"/>
      <c r="M13" s="17"/>
      <c r="N13" s="14">
        <f t="shared" si="0"/>
        <v>300929</v>
      </c>
      <c r="O13" s="16">
        <f t="shared" si="1"/>
        <v>0</v>
      </c>
    </row>
    <row r="14" spans="1:17" ht="44.25" customHeight="1" x14ac:dyDescent="0.3">
      <c r="A14" s="51" t="s">
        <v>22</v>
      </c>
      <c r="B14" s="51"/>
      <c r="C14" s="51"/>
      <c r="D14" s="51"/>
      <c r="E14" s="51"/>
      <c r="F14" s="51"/>
      <c r="G14" s="51"/>
      <c r="H14" s="13">
        <v>622081.55000000005</v>
      </c>
      <c r="I14" s="14"/>
      <c r="J14" s="14"/>
      <c r="K14" s="17"/>
      <c r="L14" s="17"/>
      <c r="M14" s="17"/>
      <c r="N14" s="14">
        <f t="shared" si="0"/>
        <v>622081.55000000005</v>
      </c>
      <c r="O14" s="16">
        <f t="shared" si="1"/>
        <v>0</v>
      </c>
    </row>
    <row r="15" spans="1:17" ht="19.5" customHeight="1" x14ac:dyDescent="0.3">
      <c r="A15" s="50"/>
      <c r="B15" s="50"/>
      <c r="C15" s="50"/>
      <c r="D15" s="50"/>
      <c r="E15" s="50"/>
      <c r="F15" s="50"/>
      <c r="G15" s="50"/>
      <c r="H15" s="14"/>
      <c r="I15" s="14"/>
      <c r="J15" s="14"/>
      <c r="K15" s="17"/>
      <c r="L15" s="17"/>
      <c r="M15" s="17"/>
      <c r="N15" s="14">
        <f>N3+N9</f>
        <v>12322307.32</v>
      </c>
    </row>
    <row r="16" spans="1:17" s="22" customFormat="1" ht="131.25" customHeight="1" x14ac:dyDescent="0.2">
      <c r="A16" s="20" t="s">
        <v>11</v>
      </c>
      <c r="B16" s="20" t="s">
        <v>28</v>
      </c>
      <c r="C16" s="20" t="s">
        <v>5</v>
      </c>
      <c r="D16" s="20" t="s">
        <v>9</v>
      </c>
      <c r="E16" s="20" t="s">
        <v>13</v>
      </c>
      <c r="F16" s="20" t="s">
        <v>6</v>
      </c>
      <c r="G16" s="7" t="s">
        <v>2</v>
      </c>
      <c r="H16" s="20" t="s">
        <v>0</v>
      </c>
      <c r="I16" s="20"/>
      <c r="J16" s="20"/>
      <c r="K16" s="20"/>
      <c r="L16" s="20"/>
      <c r="M16" s="20"/>
      <c r="N16" s="21" t="s">
        <v>12</v>
      </c>
      <c r="P16" s="30" t="e">
        <f>#REF!-#REF!</f>
        <v>#REF!</v>
      </c>
    </row>
    <row r="17" spans="1:16" s="25" customFormat="1" ht="37.5" x14ac:dyDescent="0.3">
      <c r="A17" s="44" t="s">
        <v>30</v>
      </c>
      <c r="B17" s="13">
        <f t="shared" ref="B17:F17" si="2">B18+B21</f>
        <v>0</v>
      </c>
      <c r="C17" s="13">
        <f t="shared" si="2"/>
        <v>0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>SUM(G18:G21)</f>
        <v>0</v>
      </c>
      <c r="H17" s="46">
        <f>G17</f>
        <v>0</v>
      </c>
      <c r="I17" s="5"/>
      <c r="J17" s="5"/>
      <c r="K17" s="5"/>
      <c r="L17" s="5"/>
      <c r="M17" s="26"/>
      <c r="N17" s="31" t="s">
        <v>41</v>
      </c>
      <c r="P17" s="29"/>
    </row>
    <row r="18" spans="1:16" s="25" customFormat="1" ht="75" x14ac:dyDescent="0.3">
      <c r="A18" s="43" t="s">
        <v>31</v>
      </c>
      <c r="B18" s="47"/>
      <c r="C18" s="47"/>
      <c r="D18" s="46"/>
      <c r="E18" s="46"/>
      <c r="F18" s="46"/>
      <c r="G18" s="46">
        <v>-30000</v>
      </c>
      <c r="H18" s="46">
        <f>G18</f>
        <v>-30000</v>
      </c>
      <c r="I18" s="5"/>
      <c r="J18" s="5"/>
      <c r="K18" s="5"/>
      <c r="L18" s="5"/>
      <c r="M18" s="26"/>
      <c r="N18" s="31" t="s">
        <v>34</v>
      </c>
      <c r="P18" s="29"/>
    </row>
    <row r="19" spans="1:16" s="25" customFormat="1" ht="75" x14ac:dyDescent="0.3">
      <c r="A19" s="43" t="s">
        <v>32</v>
      </c>
      <c r="B19" s="47"/>
      <c r="C19" s="47"/>
      <c r="D19" s="46"/>
      <c r="E19" s="46"/>
      <c r="F19" s="46"/>
      <c r="G19" s="46">
        <v>30000</v>
      </c>
      <c r="H19" s="46">
        <f>G19</f>
        <v>30000</v>
      </c>
      <c r="I19" s="5"/>
      <c r="J19" s="5"/>
      <c r="K19" s="5"/>
      <c r="L19" s="5"/>
      <c r="M19" s="26"/>
      <c r="N19" s="31" t="s">
        <v>33</v>
      </c>
      <c r="P19" s="29"/>
    </row>
    <row r="20" spans="1:16" s="25" customFormat="1" ht="112.5" x14ac:dyDescent="0.3">
      <c r="A20" s="43" t="s">
        <v>43</v>
      </c>
      <c r="B20" s="47"/>
      <c r="C20" s="47"/>
      <c r="D20" s="46"/>
      <c r="E20" s="46"/>
      <c r="F20" s="46"/>
      <c r="G20" s="46">
        <v>1500000</v>
      </c>
      <c r="H20" s="46">
        <f>G20</f>
        <v>1500000</v>
      </c>
      <c r="I20" s="5"/>
      <c r="J20" s="5"/>
      <c r="K20" s="5"/>
      <c r="L20" s="5"/>
      <c r="M20" s="26"/>
      <c r="N20" s="31" t="s">
        <v>45</v>
      </c>
      <c r="P20" s="29"/>
    </row>
    <row r="21" spans="1:16" s="25" customFormat="1" ht="56.25" x14ac:dyDescent="0.3">
      <c r="A21" s="43" t="s">
        <v>44</v>
      </c>
      <c r="B21" s="47"/>
      <c r="C21" s="47"/>
      <c r="D21" s="46"/>
      <c r="E21" s="46"/>
      <c r="F21" s="46"/>
      <c r="G21" s="46">
        <v>-1500000</v>
      </c>
      <c r="H21" s="46">
        <f>G21</f>
        <v>-1500000</v>
      </c>
      <c r="I21" s="5"/>
      <c r="J21" s="5"/>
      <c r="K21" s="5"/>
      <c r="L21" s="5"/>
      <c r="M21" s="26"/>
      <c r="N21" s="31" t="s">
        <v>46</v>
      </c>
      <c r="P21" s="29"/>
    </row>
    <row r="22" spans="1:16" s="25" customFormat="1" ht="37.5" x14ac:dyDescent="0.3">
      <c r="A22" s="32" t="s">
        <v>35</v>
      </c>
      <c r="B22" s="33">
        <f>SUM(B24:B24)</f>
        <v>0</v>
      </c>
      <c r="C22" s="33">
        <f>SUM(C24:C24)</f>
        <v>0</v>
      </c>
      <c r="D22" s="33">
        <f>SUM(D24:D24)</f>
        <v>0</v>
      </c>
      <c r="E22" s="33">
        <f>SUM(E24:E24)</f>
        <v>0</v>
      </c>
      <c r="F22" s="33">
        <f>SUM(F24:F24)</f>
        <v>0</v>
      </c>
      <c r="G22" s="33">
        <f>G23+G24</f>
        <v>0</v>
      </c>
      <c r="H22" s="33">
        <f>H23+H24</f>
        <v>0</v>
      </c>
      <c r="I22" s="34"/>
      <c r="J22" s="34"/>
      <c r="K22" s="34"/>
      <c r="L22" s="34"/>
      <c r="M22" s="26"/>
      <c r="N22" s="23" t="s">
        <v>40</v>
      </c>
      <c r="P22" s="29"/>
    </row>
    <row r="23" spans="1:16" s="25" customFormat="1" ht="131.25" x14ac:dyDescent="0.3">
      <c r="A23" s="48" t="s">
        <v>36</v>
      </c>
      <c r="B23" s="49"/>
      <c r="C23" s="49"/>
      <c r="D23" s="49"/>
      <c r="E23" s="49"/>
      <c r="F23" s="49"/>
      <c r="G23" s="36">
        <v>-32000</v>
      </c>
      <c r="H23" s="36">
        <f t="shared" ref="H23:H24" si="3">SUM(B23:G23)</f>
        <v>-32000</v>
      </c>
      <c r="I23" s="34"/>
      <c r="J23" s="34"/>
      <c r="K23" s="34"/>
      <c r="L23" s="45"/>
      <c r="M23" s="26"/>
      <c r="N23" s="31" t="s">
        <v>37</v>
      </c>
      <c r="P23" s="29"/>
    </row>
    <row r="24" spans="1:16" s="25" customFormat="1" ht="56.25" x14ac:dyDescent="0.3">
      <c r="A24" s="6" t="s">
        <v>38</v>
      </c>
      <c r="B24" s="35"/>
      <c r="C24" s="35"/>
      <c r="D24" s="36"/>
      <c r="E24" s="36"/>
      <c r="F24" s="38"/>
      <c r="G24" s="36">
        <v>32000</v>
      </c>
      <c r="H24" s="36">
        <f t="shared" si="3"/>
        <v>32000</v>
      </c>
      <c r="I24" s="37"/>
      <c r="J24" s="37"/>
      <c r="K24" s="37"/>
      <c r="L24" s="42" t="s">
        <v>26</v>
      </c>
      <c r="M24" s="26"/>
      <c r="N24" s="31" t="s">
        <v>39</v>
      </c>
      <c r="P24" s="29"/>
    </row>
    <row r="25" spans="1:16" s="27" customFormat="1" ht="33" customHeight="1" x14ac:dyDescent="0.3">
      <c r="A25" s="39" t="s">
        <v>1</v>
      </c>
      <c r="B25" s="13">
        <f>B17+B22</f>
        <v>0</v>
      </c>
      <c r="C25" s="13">
        <f t="shared" ref="C25:H25" si="4">C17+C22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4"/>
        <v>0</v>
      </c>
      <c r="H25" s="13">
        <f t="shared" si="4"/>
        <v>0</v>
      </c>
      <c r="I25" s="40" t="e">
        <f>#REF!+#REF!</f>
        <v>#REF!</v>
      </c>
      <c r="J25" s="40" t="e">
        <f>#REF!+#REF!</f>
        <v>#REF!</v>
      </c>
      <c r="K25" s="40" t="e">
        <f>#REF!+#REF!</f>
        <v>#REF!</v>
      </c>
      <c r="L25" s="40" t="e">
        <f>#REF!+#REF!</f>
        <v>#REF!</v>
      </c>
      <c r="M25" s="40" t="e">
        <f>#REF!+#REF!</f>
        <v>#REF!</v>
      </c>
      <c r="N25" s="41"/>
      <c r="O25" s="28"/>
      <c r="P25" s="28"/>
    </row>
    <row r="26" spans="1:16" s="27" customFormat="1" x14ac:dyDescent="0.3">
      <c r="A26" s="1"/>
      <c r="B26" s="2"/>
      <c r="C26" s="2"/>
      <c r="D26" s="2"/>
      <c r="E26" s="4"/>
      <c r="F26" s="4"/>
      <c r="G26" s="2"/>
      <c r="H26" s="2"/>
      <c r="I26" s="2"/>
      <c r="J26" s="2"/>
      <c r="K26" s="2"/>
      <c r="L26" s="2"/>
      <c r="M26" s="2"/>
      <c r="N26" s="3"/>
      <c r="O26" s="28"/>
    </row>
    <row r="27" spans="1:16" ht="51" customHeight="1" x14ac:dyDescent="0.3">
      <c r="B27" s="16"/>
      <c r="G27" s="25"/>
    </row>
    <row r="28" spans="1:16" x14ac:dyDescent="0.3">
      <c r="D28" s="16"/>
      <c r="E28" s="16"/>
      <c r="G28" s="24"/>
      <c r="P28" s="16"/>
    </row>
    <row r="29" spans="1:16" x14ac:dyDescent="0.3">
      <c r="G29" s="24"/>
      <c r="H29" s="16"/>
      <c r="I29" s="16"/>
      <c r="J29" s="16"/>
      <c r="K29" s="16"/>
      <c r="L29" s="16"/>
      <c r="M29" s="16"/>
    </row>
    <row r="30" spans="1:16" x14ac:dyDescent="0.3">
      <c r="G30" s="24"/>
    </row>
    <row r="31" spans="1:16" x14ac:dyDescent="0.3">
      <c r="G31" s="24"/>
    </row>
    <row r="32" spans="1:16" x14ac:dyDescent="0.3">
      <c r="G32" s="24"/>
    </row>
    <row r="33" spans="7:7" x14ac:dyDescent="0.3">
      <c r="G33" s="24"/>
    </row>
    <row r="34" spans="7:7" x14ac:dyDescent="0.3">
      <c r="G34" s="24"/>
    </row>
    <row r="35" spans="7:7" x14ac:dyDescent="0.3">
      <c r="G35" s="24"/>
    </row>
    <row r="36" spans="7:7" x14ac:dyDescent="0.3">
      <c r="G36" s="24"/>
    </row>
    <row r="37" spans="7:7" x14ac:dyDescent="0.3">
      <c r="G37" s="24"/>
    </row>
    <row r="38" spans="7:7" x14ac:dyDescent="0.3">
      <c r="G38" s="24"/>
    </row>
  </sheetData>
  <mergeCells count="15">
    <mergeCell ref="A15:G15"/>
    <mergeCell ref="A14:G14"/>
    <mergeCell ref="I1:J1"/>
    <mergeCell ref="A2:H2"/>
    <mergeCell ref="A3:G3"/>
    <mergeCell ref="A5:G5"/>
    <mergeCell ref="A6:G6"/>
    <mergeCell ref="A4:G4"/>
    <mergeCell ref="A7:G7"/>
    <mergeCell ref="A12:G12"/>
    <mergeCell ref="A13:G13"/>
    <mergeCell ref="A10:G10"/>
    <mergeCell ref="A11:G11"/>
    <mergeCell ref="A9:G9"/>
    <mergeCell ref="A8:G8"/>
  </mergeCells>
  <pageMargins left="0.31496062992125984" right="0.31496062992125984" top="0.35433070866141736" bottom="0.39370078740157483" header="0" footer="0"/>
  <pageSetup paperSize="9" scale="55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2022-03-18T09:33:42Z</cp:lastPrinted>
  <dcterms:created xsi:type="dcterms:W3CDTF">2016-08-18T11:09:24Z</dcterms:created>
  <dcterms:modified xsi:type="dcterms:W3CDTF">2022-03-25T11:55:00Z</dcterms:modified>
</cp:coreProperties>
</file>