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  d\Budzet 2022\BUDZET 2022\Budzet zmini 3-1 МВК\"/>
    </mc:Choice>
  </mc:AlternateContent>
  <xr:revisionPtr revIDLastSave="0" documentId="13_ncr:1_{49582E22-2804-4EFB-8654-89B43BDC8C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 (2)" sheetId="5" r:id="rId1"/>
  </sheets>
  <definedNames>
    <definedName name="_xlnm.Print_Titles" localSheetId="0">'Лист (2)'!$16:$16</definedName>
    <definedName name="_xlnm.Print_Area" localSheetId="0">'Лист (2)'!$A$1:$N$25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H21" i="5"/>
  <c r="H20" i="5"/>
  <c r="H19" i="5"/>
  <c r="H18" i="5"/>
  <c r="H17" i="5"/>
  <c r="G17" i="5"/>
  <c r="H23" i="5"/>
  <c r="B17" i="5"/>
  <c r="C17" i="5"/>
  <c r="D17" i="5"/>
  <c r="E17" i="5"/>
  <c r="F17" i="5"/>
  <c r="G25" i="5"/>
  <c r="H24" i="5" l="1"/>
  <c r="H22" i="5" s="1"/>
  <c r="H25" i="5" s="1"/>
  <c r="C22" i="5"/>
  <c r="C25" i="5" s="1"/>
  <c r="D22" i="5"/>
  <c r="D25" i="5" s="1"/>
  <c r="E22" i="5"/>
  <c r="E25" i="5" s="1"/>
  <c r="F22" i="5"/>
  <c r="F25" i="5" s="1"/>
  <c r="B22" i="5"/>
  <c r="B25" i="5" s="1"/>
  <c r="N9" i="5" l="1"/>
  <c r="N8" i="5"/>
  <c r="N4" i="5"/>
  <c r="H3" i="5"/>
  <c r="N3" i="5" s="1"/>
  <c r="N15" i="5" l="1"/>
  <c r="I25" i="5"/>
  <c r="J25" i="5"/>
  <c r="K25" i="5"/>
  <c r="L25" i="5"/>
  <c r="M25" i="5"/>
  <c r="P16" i="5" l="1"/>
  <c r="N13" i="5" l="1"/>
  <c r="O13" i="5" s="1"/>
  <c r="N12" i="5"/>
  <c r="O12" i="5" s="1"/>
  <c r="N7" i="5"/>
  <c r="O7" i="5" s="1"/>
  <c r="N5" i="5" l="1"/>
  <c r="O5" i="5" s="1"/>
  <c r="N6" i="5"/>
  <c r="O6" i="5" s="1"/>
  <c r="N10" i="5"/>
  <c r="O10" i="5" s="1"/>
  <c r="N11" i="5"/>
  <c r="O11" i="5" s="1"/>
  <c r="N14" i="5"/>
  <c r="O14" i="5" s="1"/>
  <c r="O9" i="5" l="1"/>
  <c r="O3" i="5"/>
</calcChain>
</file>

<file path=xl/sharedStrings.xml><?xml version="1.0" encoding="utf-8"?>
<sst xmlns="http://schemas.openxmlformats.org/spreadsheetml/2006/main" count="47" uniqueCount="47">
  <si>
    <t>Всього</t>
  </si>
  <si>
    <t>Разом</t>
  </si>
  <si>
    <t>Пропозиції щодо  перерозподілу по заг. Фонду та спеціальному фонду бюджету розвитку</t>
  </si>
  <si>
    <t>розподілено</t>
  </si>
  <si>
    <t>Залишок до розподілу</t>
  </si>
  <si>
    <t>Кошти місцевого запозичення</t>
  </si>
  <si>
    <t>Пропозиції щодо  розпподілу видатків</t>
  </si>
  <si>
    <t>до розподілено на сесії 29.07.2021 р</t>
  </si>
  <si>
    <t>до розподілено на сесії 24.06.2021 р</t>
  </si>
  <si>
    <t>розподіл міжбюджетних трансфертів</t>
  </si>
  <si>
    <t>до розподілено на сесії 09.09.2021 р</t>
  </si>
  <si>
    <t xml:space="preserve"> Код Програмної класифікації видатків та кредитування місцевого бюджету/Найменування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</si>
  <si>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Пояснення змін</t>
  </si>
  <si>
    <t>Зменшення видатків</t>
  </si>
  <si>
    <t xml:space="preserve">Залишок коштів, що склався по загальному фонду бюджету станом на 01.01.2022 року </t>
  </si>
  <si>
    <t>Залишок коштів, що склався по загальному фонду бюджету- освітня субвенція станом на 01.01.2022 року</t>
  </si>
  <si>
    <t>Залишок коштів, що склався по загальному фонду бюджету-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станом на 01.01.2022 року</t>
  </si>
  <si>
    <t xml:space="preserve">Залишок коштів, що склався по спеціальному фонду бюджету розвитку станом на 01.01.2022 року </t>
  </si>
  <si>
    <t xml:space="preserve">Залишок коштів, що склався по спеціальному фонду навколишнє середовище  станом на 01.01.2022 року </t>
  </si>
  <si>
    <t>Залишок коштів, що склався по спеціальному фонду с/г втрати станом на 01.01.2022 р.</t>
  </si>
  <si>
    <t xml:space="preserve">Залишок коштів, що склався по спеціальному фонду збір з власників транспортних засобів станом на 01.01.2022 р. </t>
  </si>
  <si>
    <t>Залишок коштів, що склався по спеціальному фонду,  повернення довгострокових кредитів, наданих індивідуальним забудовникам житла на селі станом на 01.01.2022 р.</t>
  </si>
  <si>
    <t xml:space="preserve">Залишок коштів, що склався по спеціальному фонду цільовий фонд станом на 01.01.2022 року </t>
  </si>
  <si>
    <t xml:space="preserve">Залишок коштів, що склався по загальному фонду бюджету - дотація на здійснення переданих видатків з утримання  закладів освіти та охорони здоров’я станом на 01.01.2022 року </t>
  </si>
  <si>
    <t xml:space="preserve">Залишок коштів, що склався по загальному фонду бюджету - субвенція на розвиток мережі ЦНАПів станом на 01.01.2022 року </t>
  </si>
  <si>
    <t>Залишок коштів, що склався по загальному фонду бюджету-  субвенція на здійснення переданих видатків у сфері освіти  станом на 01.01.2022 року</t>
  </si>
  <si>
    <t>виконання рішення суду</t>
  </si>
  <si>
    <t>до розподілено на сесії 14.02.2022 р</t>
  </si>
  <si>
    <t>Розподіл залишку коштів на 01.01.2022 р.</t>
  </si>
  <si>
    <t>до розподілено на сесії 24.02.2022 р</t>
  </si>
  <si>
    <t>Управління соціального захисту населення  Мукачівської міської ради</t>
  </si>
  <si>
    <t>810160 "Керівництво і управління у відповідній сфері у
містах (місті Києві), селищах, селах,
територіальних громадах"</t>
  </si>
  <si>
    <t>810180 "Інша діяльність у сфері державного управління"</t>
  </si>
  <si>
    <t>КЕКВ 2800 "Інші поточні видатки" видатки з оплати судових витрат (Програма забезпечення виконання управлінням соціального захисту населення Мукачівської міської ради рішень суду на 2022-2024 роки)</t>
  </si>
  <si>
    <t xml:space="preserve">КЕКВ 2800 "Інші поточні видатки" </t>
  </si>
  <si>
    <t>Управління міського господарства  Мукачівської міської ради</t>
  </si>
  <si>
    <t>1216071 "Відшкодування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(надання)"</t>
  </si>
  <si>
    <t>КЕКВ 2610 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 (економія виникла внаслідок фактично укладених договорів з мешканцями багатокапртирних будинків, в яких проводиться обслуговування ліфтів)</t>
  </si>
  <si>
    <t>1217693 "Інші заходи, пов'язані з економічною діяльністю"</t>
  </si>
  <si>
    <t>КЕКВ 2610 Програма підтримки ММКП «Міжнародний аеропорт Мукачево» на 2022-2024 роки. Видатки для оплати вихідної допомоги у звязку з ліквідацією підприємства</t>
  </si>
  <si>
    <t xml:space="preserve">лист від 14.03.2022 № 204/01-05/18-22, від 22.03.2022 №252/01-05/18-22 </t>
  </si>
  <si>
    <t>лист від 01.03.2022 №695/01-07/7422</t>
  </si>
  <si>
    <t>083230 "Видатки, пов'язані з наданням підтримки внутрішньо переміщеним та/або евакуйованим особам у зв'язку із введенням воєнного стану"</t>
  </si>
  <si>
    <t>0813240 "Інші заходи у сфері соціального захисту і соціального забезпечення"</t>
  </si>
  <si>
    <t>КЕКВ 2240 "Оплата послуг (крім комунальних)" послуг з перевезення внутрішньо переміщених та/або евакуйованих осіб   до кордону України для їх подальшого самостійно-го переміщу-ння до країн ЄС з метою пошуку тимчасово-го притулку (Програма  додаткового соціально-медичного захисту  на 2022-2024 роки )</t>
  </si>
  <si>
    <t>КЕКВ 2730 "Інші виплати населенню"  матеріальної допомоги (Програма  додаткового соціально-медичного захисту  на 2022-2024 роки )</t>
  </si>
  <si>
    <t xml:space="preserve"> Зміни що пропонуються внести до бюджету на 2022 рік за пропозиціями головних розпорядників коштів бюджету  на засідання виконавчого комітету від ______.2022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</si>
</sst>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52"/>
      <name val="Calibri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2" fillId="0" borderId="4" applyNumberFormat="0" applyFill="0" applyAlignment="0" applyProtection="0"/>
    <xf numFmtId="0" fontId="1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13" fillId="23" borderId="0" applyNumberFormat="0" applyBorder="0" applyAlignment="0" applyProtection="0"/>
    <xf numFmtId="0" fontId="19" fillId="0" borderId="0"/>
    <xf numFmtId="0" fontId="20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10" applyNumberFormat="0" applyFon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43" borderId="3" applyNumberFormat="0" applyAlignment="0" applyProtection="0"/>
    <xf numFmtId="0" fontId="8" fillId="43" borderId="3" applyNumberFormat="0" applyAlignment="0" applyProtection="0"/>
    <xf numFmtId="0" fontId="9" fillId="43" borderId="2" applyNumberFormat="0" applyAlignment="0" applyProtection="0"/>
    <xf numFmtId="0" fontId="9" fillId="43" borderId="2" applyNumberFormat="0" applyAlignment="0" applyProtection="0"/>
    <xf numFmtId="0" fontId="2" fillId="0" borderId="4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44" borderId="9" applyNumberFormat="0" applyAlignment="0" applyProtection="0"/>
    <xf numFmtId="0" fontId="12" fillId="44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6" borderId="10" applyNumberFormat="0" applyAlignment="0" applyProtection="0"/>
    <xf numFmtId="0" fontId="19" fillId="46" borderId="10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4" fillId="30" borderId="2" applyNumberFormat="0" applyAlignment="0" applyProtection="0"/>
    <xf numFmtId="0" fontId="25" fillId="27" borderId="0" applyNumberFormat="0" applyBorder="0" applyAlignment="0" applyProtection="0"/>
    <xf numFmtId="0" fontId="26" fillId="0" borderId="7" applyNumberFormat="0" applyFill="0" applyAlignment="0" applyProtection="0"/>
    <xf numFmtId="0" fontId="27" fillId="44" borderId="9" applyNumberFormat="0" applyAlignment="0" applyProtection="0"/>
    <xf numFmtId="0" fontId="28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30" fillId="43" borderId="2" applyNumberFormat="0" applyAlignment="0" applyProtection="0"/>
    <xf numFmtId="0" fontId="36" fillId="0" borderId="0"/>
    <xf numFmtId="0" fontId="32" fillId="0" borderId="8" applyNumberFormat="0" applyFill="0" applyAlignment="0" applyProtection="0"/>
    <xf numFmtId="0" fontId="31" fillId="26" borderId="0" applyNumberFormat="0" applyBorder="0" applyAlignment="0" applyProtection="0"/>
    <xf numFmtId="0" fontId="19" fillId="46" borderId="10" applyNumberFormat="0" applyAlignment="0" applyProtection="0"/>
    <xf numFmtId="0" fontId="33" fillId="43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>
      <alignment vertical="top"/>
    </xf>
  </cellStyleXfs>
  <cellXfs count="58">
    <xf numFmtId="0" fontId="0" fillId="0" borderId="0" xfId="0"/>
    <xf numFmtId="0" fontId="21" fillId="2" borderId="1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4" fontId="21" fillId="2" borderId="13" xfId="0" applyNumberFormat="1" applyFont="1" applyFill="1" applyBorder="1" applyAlignment="1">
      <alignment vertical="center"/>
    </xf>
    <xf numFmtId="4" fontId="37" fillId="2" borderId="1" xfId="0" applyNumberFormat="1" applyFont="1" applyFill="1" applyBorder="1" applyAlignment="1">
      <alignment vertical="center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7" fillId="49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14" fontId="21" fillId="0" borderId="1" xfId="0" applyNumberFormat="1" applyFont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/>
    <xf numFmtId="4" fontId="37" fillId="0" borderId="0" xfId="0" applyNumberFormat="1" applyFont="1"/>
    <xf numFmtId="4" fontId="21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" fontId="37" fillId="0" borderId="0" xfId="0" applyNumberFormat="1" applyFont="1" applyAlignment="1">
      <alignment horizontal="left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7" fillId="47" borderId="1" xfId="0" applyNumberFormat="1" applyFont="1" applyFill="1" applyBorder="1" applyAlignment="1">
      <alignment vertical="center" wrapText="1"/>
    </xf>
    <xf numFmtId="4" fontId="37" fillId="2" borderId="0" xfId="0" applyNumberFormat="1" applyFont="1" applyFill="1"/>
    <xf numFmtId="0" fontId="37" fillId="2" borderId="0" xfId="0" applyFont="1" applyFill="1"/>
    <xf numFmtId="4" fontId="37" fillId="2" borderId="11" xfId="0" applyNumberFormat="1" applyFont="1" applyFill="1" applyBorder="1" applyAlignment="1">
      <alignment vertical="center"/>
    </xf>
    <xf numFmtId="0" fontId="21" fillId="0" borderId="0" xfId="0" applyFont="1"/>
    <xf numFmtId="4" fontId="21" fillId="0" borderId="0" xfId="0" applyNumberFormat="1" applyFont="1"/>
    <xf numFmtId="4" fontId="38" fillId="2" borderId="0" xfId="0" applyNumberFormat="1" applyFont="1" applyFill="1"/>
    <xf numFmtId="4" fontId="37" fillId="0" borderId="0" xfId="0" applyNumberFormat="1" applyFont="1" applyAlignment="1">
      <alignment horizontal="center" vertical="center"/>
    </xf>
    <xf numFmtId="0" fontId="37" fillId="2" borderId="18" xfId="0" applyFont="1" applyFill="1" applyBorder="1" applyAlignment="1">
      <alignment vertical="center" wrapText="1"/>
    </xf>
    <xf numFmtId="0" fontId="39" fillId="47" borderId="1" xfId="0" applyFont="1" applyFill="1" applyBorder="1" applyAlignment="1">
      <alignment wrapText="1"/>
    </xf>
    <xf numFmtId="4" fontId="39" fillId="47" borderId="1" xfId="0" applyNumberFormat="1" applyFont="1" applyFill="1" applyBorder="1" applyAlignment="1">
      <alignment horizontal="center" vertical="center"/>
    </xf>
    <xf numFmtId="4" fontId="39" fillId="47" borderId="1" xfId="0" applyNumberFormat="1" applyFont="1" applyFill="1" applyBorder="1" applyAlignment="1">
      <alignment horizontal="right" vertical="center"/>
    </xf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right" vertical="center"/>
    </xf>
    <xf numFmtId="3" fontId="42" fillId="2" borderId="1" xfId="176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4" fontId="21" fillId="2" borderId="1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4" fontId="39" fillId="47" borderId="11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wrapText="1"/>
    </xf>
    <xf numFmtId="4" fontId="39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</cellXfs>
  <cellStyles count="177">
    <cellStyle name="20% - Акцент1" xfId="46" xr:uid="{00000000-0005-0000-0000-000000000000}"/>
    <cellStyle name="20% — акцент1" xfId="47" xr:uid="{00000000-0005-0000-0000-000001000000}"/>
    <cellStyle name="20% - Акцент1 2" xfId="2" xr:uid="{00000000-0005-0000-0000-000002000000}"/>
    <cellStyle name="20% - Акцент1 2 2" xfId="48" xr:uid="{00000000-0005-0000-0000-000003000000}"/>
    <cellStyle name="20% - Акцент2" xfId="49" xr:uid="{00000000-0005-0000-0000-000004000000}"/>
    <cellStyle name="20% — акцент2" xfId="50" xr:uid="{00000000-0005-0000-0000-000005000000}"/>
    <cellStyle name="20% - Акцент2 2" xfId="3" xr:uid="{00000000-0005-0000-0000-000006000000}"/>
    <cellStyle name="20% - Акцент2 2 2" xfId="51" xr:uid="{00000000-0005-0000-0000-000007000000}"/>
    <cellStyle name="20% - Акцент3" xfId="52" xr:uid="{00000000-0005-0000-0000-000008000000}"/>
    <cellStyle name="20% — акцент3" xfId="53" xr:uid="{00000000-0005-0000-0000-000009000000}"/>
    <cellStyle name="20% - Акцент3 2" xfId="4" xr:uid="{00000000-0005-0000-0000-00000A000000}"/>
    <cellStyle name="20% - Акцент3 2 2" xfId="54" xr:uid="{00000000-0005-0000-0000-00000B000000}"/>
    <cellStyle name="20% - Акцент4" xfId="55" xr:uid="{00000000-0005-0000-0000-00000C000000}"/>
    <cellStyle name="20% — акцент4" xfId="56" xr:uid="{00000000-0005-0000-0000-00000D000000}"/>
    <cellStyle name="20% - Акцент4 2" xfId="5" xr:uid="{00000000-0005-0000-0000-00000E000000}"/>
    <cellStyle name="20% - Акцент4 2 2" xfId="57" xr:uid="{00000000-0005-0000-0000-00000F000000}"/>
    <cellStyle name="20% - Акцент5" xfId="58" xr:uid="{00000000-0005-0000-0000-000010000000}"/>
    <cellStyle name="20% — акцент5" xfId="59" xr:uid="{00000000-0005-0000-0000-000011000000}"/>
    <cellStyle name="20% - Акцент5 2" xfId="6" xr:uid="{00000000-0005-0000-0000-000012000000}"/>
    <cellStyle name="20% - Акцент5 2 2" xfId="60" xr:uid="{00000000-0005-0000-0000-000013000000}"/>
    <cellStyle name="20% - Акцент6" xfId="61" xr:uid="{00000000-0005-0000-0000-000014000000}"/>
    <cellStyle name="20% — акцент6" xfId="62" xr:uid="{00000000-0005-0000-0000-000015000000}"/>
    <cellStyle name="20% - Акцент6 2" xfId="7" xr:uid="{00000000-0005-0000-0000-000016000000}"/>
    <cellStyle name="20% - Акцент6 2 2" xfId="63" xr:uid="{00000000-0005-0000-0000-000017000000}"/>
    <cellStyle name="20% – Акцентування1" xfId="138" xr:uid="{00000000-0005-0000-0000-000018000000}"/>
    <cellStyle name="20% – Акцентування2" xfId="139" xr:uid="{00000000-0005-0000-0000-000019000000}"/>
    <cellStyle name="20% – Акцентування3" xfId="140" xr:uid="{00000000-0005-0000-0000-00001A000000}"/>
    <cellStyle name="20% – Акцентування4" xfId="141" xr:uid="{00000000-0005-0000-0000-00001B000000}"/>
    <cellStyle name="20% – Акцентування5" xfId="142" xr:uid="{00000000-0005-0000-0000-00001C000000}"/>
    <cellStyle name="20% – Акцентування6" xfId="143" xr:uid="{00000000-0005-0000-0000-00001D000000}"/>
    <cellStyle name="40% - Акцент1" xfId="64" xr:uid="{00000000-0005-0000-0000-00001E000000}"/>
    <cellStyle name="40% — акцент1" xfId="65" xr:uid="{00000000-0005-0000-0000-00001F000000}"/>
    <cellStyle name="40% - Акцент1 2" xfId="8" xr:uid="{00000000-0005-0000-0000-000020000000}"/>
    <cellStyle name="40% - Акцент1 2 2" xfId="66" xr:uid="{00000000-0005-0000-0000-000021000000}"/>
    <cellStyle name="40% - Акцент2" xfId="67" xr:uid="{00000000-0005-0000-0000-000022000000}"/>
    <cellStyle name="40% — акцент2" xfId="68" xr:uid="{00000000-0005-0000-0000-000023000000}"/>
    <cellStyle name="40% - Акцент2 2" xfId="9" xr:uid="{00000000-0005-0000-0000-000024000000}"/>
    <cellStyle name="40% - Акцент2 2 2" xfId="69" xr:uid="{00000000-0005-0000-0000-000025000000}"/>
    <cellStyle name="40% - Акцент3" xfId="70" xr:uid="{00000000-0005-0000-0000-000026000000}"/>
    <cellStyle name="40% — акцент3" xfId="71" xr:uid="{00000000-0005-0000-0000-000027000000}"/>
    <cellStyle name="40% - Акцент3 2" xfId="10" xr:uid="{00000000-0005-0000-0000-000028000000}"/>
    <cellStyle name="40% - Акцент3 2 2" xfId="72" xr:uid="{00000000-0005-0000-0000-000029000000}"/>
    <cellStyle name="40% - Акцент4" xfId="73" xr:uid="{00000000-0005-0000-0000-00002A000000}"/>
    <cellStyle name="40% — акцент4" xfId="74" xr:uid="{00000000-0005-0000-0000-00002B000000}"/>
    <cellStyle name="40% - Акцент4 2" xfId="11" xr:uid="{00000000-0005-0000-0000-00002C000000}"/>
    <cellStyle name="40% - Акцент4 2 2" xfId="75" xr:uid="{00000000-0005-0000-0000-00002D000000}"/>
    <cellStyle name="40% - Акцент5" xfId="76" xr:uid="{00000000-0005-0000-0000-00002E000000}"/>
    <cellStyle name="40% — акцент5" xfId="77" xr:uid="{00000000-0005-0000-0000-00002F000000}"/>
    <cellStyle name="40% - Акцент5 2" xfId="12" xr:uid="{00000000-0005-0000-0000-000030000000}"/>
    <cellStyle name="40% - Акцент5 2 2" xfId="78" xr:uid="{00000000-0005-0000-0000-000031000000}"/>
    <cellStyle name="40% - Акцент6" xfId="79" xr:uid="{00000000-0005-0000-0000-000032000000}"/>
    <cellStyle name="40% — акцент6" xfId="80" xr:uid="{00000000-0005-0000-0000-000033000000}"/>
    <cellStyle name="40% - Акцент6 2" xfId="13" xr:uid="{00000000-0005-0000-0000-000034000000}"/>
    <cellStyle name="40% - Акцент6 2 2" xfId="81" xr:uid="{00000000-0005-0000-0000-000035000000}"/>
    <cellStyle name="40% – Акцентування1" xfId="144" xr:uid="{00000000-0005-0000-0000-000036000000}"/>
    <cellStyle name="40% – Акцентування2" xfId="145" xr:uid="{00000000-0005-0000-0000-000037000000}"/>
    <cellStyle name="40% – Акцентування3" xfId="146" xr:uid="{00000000-0005-0000-0000-000038000000}"/>
    <cellStyle name="40% – Акцентування4" xfId="147" xr:uid="{00000000-0005-0000-0000-000039000000}"/>
    <cellStyle name="40% – Акцентування5" xfId="148" xr:uid="{00000000-0005-0000-0000-00003A000000}"/>
    <cellStyle name="40% – Акцентування6" xfId="149" xr:uid="{00000000-0005-0000-0000-00003B000000}"/>
    <cellStyle name="60% - Акцент1" xfId="82" xr:uid="{00000000-0005-0000-0000-00003C000000}"/>
    <cellStyle name="60% — акцент1" xfId="83" xr:uid="{00000000-0005-0000-0000-00003D000000}"/>
    <cellStyle name="60% - Акцент1 2" xfId="14" xr:uid="{00000000-0005-0000-0000-00003E000000}"/>
    <cellStyle name="60% - Акцент1 2 2" xfId="84" xr:uid="{00000000-0005-0000-0000-00003F000000}"/>
    <cellStyle name="60% - Акцент2" xfId="85" xr:uid="{00000000-0005-0000-0000-000040000000}"/>
    <cellStyle name="60% — акцент2" xfId="86" xr:uid="{00000000-0005-0000-0000-000041000000}"/>
    <cellStyle name="60% - Акцент2 2" xfId="15" xr:uid="{00000000-0005-0000-0000-000042000000}"/>
    <cellStyle name="60% - Акцент2 2 2" xfId="87" xr:uid="{00000000-0005-0000-0000-000043000000}"/>
    <cellStyle name="60% - Акцент3" xfId="88" xr:uid="{00000000-0005-0000-0000-000044000000}"/>
    <cellStyle name="60% — акцент3" xfId="89" xr:uid="{00000000-0005-0000-0000-000045000000}"/>
    <cellStyle name="60% - Акцент3 2" xfId="16" xr:uid="{00000000-0005-0000-0000-000046000000}"/>
    <cellStyle name="60% - Акцент3 2 2" xfId="90" xr:uid="{00000000-0005-0000-0000-000047000000}"/>
    <cellStyle name="60% - Акцент4" xfId="91" xr:uid="{00000000-0005-0000-0000-000048000000}"/>
    <cellStyle name="60% — акцент4" xfId="92" xr:uid="{00000000-0005-0000-0000-000049000000}"/>
    <cellStyle name="60% - Акцент4 2" xfId="17" xr:uid="{00000000-0005-0000-0000-00004A000000}"/>
    <cellStyle name="60% - Акцент4 2 2" xfId="93" xr:uid="{00000000-0005-0000-0000-00004B000000}"/>
    <cellStyle name="60% - Акцент5" xfId="94" xr:uid="{00000000-0005-0000-0000-00004C000000}"/>
    <cellStyle name="60% — акцент5" xfId="95" xr:uid="{00000000-0005-0000-0000-00004D000000}"/>
    <cellStyle name="60% - Акцент5 2" xfId="18" xr:uid="{00000000-0005-0000-0000-00004E000000}"/>
    <cellStyle name="60% - Акцент5 2 2" xfId="96" xr:uid="{00000000-0005-0000-0000-00004F000000}"/>
    <cellStyle name="60% - Акцент6" xfId="97" xr:uid="{00000000-0005-0000-0000-000050000000}"/>
    <cellStyle name="60% — акцент6" xfId="98" xr:uid="{00000000-0005-0000-0000-000051000000}"/>
    <cellStyle name="60% - Акцент6 2" xfId="19" xr:uid="{00000000-0005-0000-0000-000052000000}"/>
    <cellStyle name="60% - Акцент6 2 2" xfId="99" xr:uid="{00000000-0005-0000-0000-000053000000}"/>
    <cellStyle name="60% – Акцентування1" xfId="150" xr:uid="{00000000-0005-0000-0000-000054000000}"/>
    <cellStyle name="60% – Акцентування2" xfId="151" xr:uid="{00000000-0005-0000-0000-000055000000}"/>
    <cellStyle name="60% – Акцентування3" xfId="152" xr:uid="{00000000-0005-0000-0000-000056000000}"/>
    <cellStyle name="60% – Акцентування4" xfId="153" xr:uid="{00000000-0005-0000-0000-000057000000}"/>
    <cellStyle name="60% – Акцентування5" xfId="154" xr:uid="{00000000-0005-0000-0000-000058000000}"/>
    <cellStyle name="60% – Акцентування6" xfId="155" xr:uid="{00000000-0005-0000-0000-000059000000}"/>
    <cellStyle name="Акцент1" xfId="100" xr:uid="{00000000-0005-0000-0000-00005A000000}"/>
    <cellStyle name="Акцент1 2" xfId="20" xr:uid="{00000000-0005-0000-0000-00005B000000}"/>
    <cellStyle name="Акцент1 2 2" xfId="101" xr:uid="{00000000-0005-0000-0000-00005C000000}"/>
    <cellStyle name="Акцент2" xfId="102" xr:uid="{00000000-0005-0000-0000-00005D000000}"/>
    <cellStyle name="Акцент2 2" xfId="21" xr:uid="{00000000-0005-0000-0000-00005E000000}"/>
    <cellStyle name="Акцент2 2 2" xfId="103" xr:uid="{00000000-0005-0000-0000-00005F000000}"/>
    <cellStyle name="Акцент3" xfId="104" xr:uid="{00000000-0005-0000-0000-000060000000}"/>
    <cellStyle name="Акцент3 2" xfId="22" xr:uid="{00000000-0005-0000-0000-000061000000}"/>
    <cellStyle name="Акцент3 2 2" xfId="105" xr:uid="{00000000-0005-0000-0000-000062000000}"/>
    <cellStyle name="Акцент4" xfId="106" xr:uid="{00000000-0005-0000-0000-000063000000}"/>
    <cellStyle name="Акцент4 2" xfId="23" xr:uid="{00000000-0005-0000-0000-000064000000}"/>
    <cellStyle name="Акцент4 2 2" xfId="107" xr:uid="{00000000-0005-0000-0000-000065000000}"/>
    <cellStyle name="Акцент5" xfId="108" xr:uid="{00000000-0005-0000-0000-000066000000}"/>
    <cellStyle name="Акцент5 2" xfId="24" xr:uid="{00000000-0005-0000-0000-000067000000}"/>
    <cellStyle name="Акцент5 2 2" xfId="109" xr:uid="{00000000-0005-0000-0000-000068000000}"/>
    <cellStyle name="Акцент6" xfId="110" xr:uid="{00000000-0005-0000-0000-000069000000}"/>
    <cellStyle name="Акцент6 2" xfId="25" xr:uid="{00000000-0005-0000-0000-00006A000000}"/>
    <cellStyle name="Акцент6 2 2" xfId="111" xr:uid="{00000000-0005-0000-0000-00006B000000}"/>
    <cellStyle name="Акцентування1" xfId="156" xr:uid="{00000000-0005-0000-0000-00006C000000}"/>
    <cellStyle name="Акцентування2" xfId="157" xr:uid="{00000000-0005-0000-0000-00006D000000}"/>
    <cellStyle name="Акцентування3" xfId="158" xr:uid="{00000000-0005-0000-0000-00006E000000}"/>
    <cellStyle name="Акцентування4" xfId="159" xr:uid="{00000000-0005-0000-0000-00006F000000}"/>
    <cellStyle name="Акцентування5" xfId="160" xr:uid="{00000000-0005-0000-0000-000070000000}"/>
    <cellStyle name="Акцентування6" xfId="161" xr:uid="{00000000-0005-0000-0000-000071000000}"/>
    <cellStyle name="Ввід 2" xfId="162" xr:uid="{00000000-0005-0000-0000-000072000000}"/>
    <cellStyle name="Ввод " xfId="112" xr:uid="{00000000-0005-0000-0000-000073000000}"/>
    <cellStyle name="Ввод  2" xfId="26" xr:uid="{00000000-0005-0000-0000-000074000000}"/>
    <cellStyle name="Ввод  2 2" xfId="113" xr:uid="{00000000-0005-0000-0000-000075000000}"/>
    <cellStyle name="Вывод" xfId="114" xr:uid="{00000000-0005-0000-0000-000076000000}"/>
    <cellStyle name="Вывод 2" xfId="27" xr:uid="{00000000-0005-0000-0000-000077000000}"/>
    <cellStyle name="Вывод 2 2" xfId="115" xr:uid="{00000000-0005-0000-0000-000078000000}"/>
    <cellStyle name="Вычисление" xfId="116" xr:uid="{00000000-0005-0000-0000-000079000000}"/>
    <cellStyle name="Вычисление 2" xfId="28" xr:uid="{00000000-0005-0000-0000-00007A000000}"/>
    <cellStyle name="Вычисление 2 2" xfId="117" xr:uid="{00000000-0005-0000-0000-00007B000000}"/>
    <cellStyle name="Гарний 2" xfId="163" xr:uid="{00000000-0005-0000-0000-00007C000000}"/>
    <cellStyle name="Заголовок 1 2" xfId="118" xr:uid="{00000000-0005-0000-0000-00007D000000}"/>
    <cellStyle name="Заголовок 1 3" xfId="29" xr:uid="{00000000-0005-0000-0000-00007E000000}"/>
    <cellStyle name="Заголовок 2 2" xfId="30" xr:uid="{00000000-0005-0000-0000-00007F000000}"/>
    <cellStyle name="Заголовок 3 2" xfId="119" xr:uid="{00000000-0005-0000-0000-000080000000}"/>
    <cellStyle name="Заголовок 3 3" xfId="31" xr:uid="{00000000-0005-0000-0000-000081000000}"/>
    <cellStyle name="Заголовок 4 2" xfId="120" xr:uid="{00000000-0005-0000-0000-000082000000}"/>
    <cellStyle name="Заголовок 4 3" xfId="32" xr:uid="{00000000-0005-0000-0000-000083000000}"/>
    <cellStyle name="Звичайний" xfId="0" builtinId="0"/>
    <cellStyle name="Звичайний 2" xfId="33" xr:uid="{00000000-0005-0000-0000-000085000000}"/>
    <cellStyle name="Звичайний 2 2" xfId="34" xr:uid="{00000000-0005-0000-0000-000086000000}"/>
    <cellStyle name="Звичайний 2 3" xfId="137" xr:uid="{00000000-0005-0000-0000-000087000000}"/>
    <cellStyle name="Звичайний 3" xfId="1" xr:uid="{00000000-0005-0000-0000-000088000000}"/>
    <cellStyle name="Звичайний_Додаток _ 3 зм_ни 4575" xfId="176" xr:uid="{00000000-0005-0000-0000-000089000000}"/>
    <cellStyle name="Зв'язана клітинка 2" xfId="164" xr:uid="{00000000-0005-0000-0000-00008A000000}"/>
    <cellStyle name="Итог" xfId="121" xr:uid="{00000000-0005-0000-0000-00008B000000}"/>
    <cellStyle name="Итог 2" xfId="35" xr:uid="{00000000-0005-0000-0000-00008C000000}"/>
    <cellStyle name="Контрольна клітинка 2" xfId="165" xr:uid="{00000000-0005-0000-0000-00008D000000}"/>
    <cellStyle name="Контрольная ячейка" xfId="122" xr:uid="{00000000-0005-0000-0000-00008E000000}"/>
    <cellStyle name="Контрольная ячейка 2" xfId="36" xr:uid="{00000000-0005-0000-0000-00008F000000}"/>
    <cellStyle name="Контрольная ячейка 2 2" xfId="123" xr:uid="{00000000-0005-0000-0000-000090000000}"/>
    <cellStyle name="Назва 2" xfId="166" xr:uid="{00000000-0005-0000-0000-000091000000}"/>
    <cellStyle name="Название" xfId="124" xr:uid="{00000000-0005-0000-0000-000092000000}"/>
    <cellStyle name="Название 2" xfId="125" xr:uid="{00000000-0005-0000-0000-000093000000}"/>
    <cellStyle name="Нейтральний 2" xfId="167" xr:uid="{00000000-0005-0000-0000-000094000000}"/>
    <cellStyle name="Нейтральный" xfId="126" xr:uid="{00000000-0005-0000-0000-000095000000}"/>
    <cellStyle name="Нейтральный 2" xfId="37" xr:uid="{00000000-0005-0000-0000-000096000000}"/>
    <cellStyle name="Нейтральный 2 2" xfId="127" xr:uid="{00000000-0005-0000-0000-000097000000}"/>
    <cellStyle name="Обчислення 2" xfId="168" xr:uid="{00000000-0005-0000-0000-000098000000}"/>
    <cellStyle name="Обычный 2" xfId="38" xr:uid="{00000000-0005-0000-0000-000099000000}"/>
    <cellStyle name="Обычный 2 2" xfId="169" xr:uid="{00000000-0005-0000-0000-00009A000000}"/>
    <cellStyle name="Обычный 4" xfId="39" xr:uid="{00000000-0005-0000-0000-00009B000000}"/>
    <cellStyle name="Підсумок 2" xfId="170" xr:uid="{00000000-0005-0000-0000-00009C000000}"/>
    <cellStyle name="Плохой" xfId="128" xr:uid="{00000000-0005-0000-0000-00009D000000}"/>
    <cellStyle name="Плохой 2" xfId="40" xr:uid="{00000000-0005-0000-0000-00009E000000}"/>
    <cellStyle name="Плохой 2 2" xfId="129" xr:uid="{00000000-0005-0000-0000-00009F000000}"/>
    <cellStyle name="Поганий 2" xfId="171" xr:uid="{00000000-0005-0000-0000-0000A0000000}"/>
    <cellStyle name="Пояснение" xfId="130" xr:uid="{00000000-0005-0000-0000-0000A1000000}"/>
    <cellStyle name="Пояснение 2" xfId="41" xr:uid="{00000000-0005-0000-0000-0000A2000000}"/>
    <cellStyle name="Примечание" xfId="131" xr:uid="{00000000-0005-0000-0000-0000A3000000}"/>
    <cellStyle name="Примечание 2" xfId="42" xr:uid="{00000000-0005-0000-0000-0000A4000000}"/>
    <cellStyle name="Примечание 2 2" xfId="132" xr:uid="{00000000-0005-0000-0000-0000A5000000}"/>
    <cellStyle name="Примітка 2" xfId="172" xr:uid="{00000000-0005-0000-0000-0000A6000000}"/>
    <cellStyle name="Результат 2" xfId="173" xr:uid="{00000000-0005-0000-0000-0000A7000000}"/>
    <cellStyle name="Связанная ячейка" xfId="133" xr:uid="{00000000-0005-0000-0000-0000A8000000}"/>
    <cellStyle name="Связанная ячейка 2" xfId="43" xr:uid="{00000000-0005-0000-0000-0000A9000000}"/>
    <cellStyle name="Текст попередження 2" xfId="174" xr:uid="{00000000-0005-0000-0000-0000AA000000}"/>
    <cellStyle name="Текст пояснення 2" xfId="175" xr:uid="{00000000-0005-0000-0000-0000AB000000}"/>
    <cellStyle name="Текст предупреждения" xfId="134" xr:uid="{00000000-0005-0000-0000-0000AC000000}"/>
    <cellStyle name="Текст предупреждения 2" xfId="44" xr:uid="{00000000-0005-0000-0000-0000AD000000}"/>
    <cellStyle name="Хороший" xfId="135" xr:uid="{00000000-0005-0000-0000-0000AE000000}"/>
    <cellStyle name="Хороший 2" xfId="45" xr:uid="{00000000-0005-0000-0000-0000AF000000}"/>
    <cellStyle name="Хороший 2 2" xfId="136" xr:uid="{00000000-0005-0000-0000-0000B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BreakPreview" zoomScale="70" zoomScaleNormal="70" zoomScaleSheetLayoutView="70" workbookViewId="0"/>
  </sheetViews>
  <sheetFormatPr defaultColWidth="24.140625" defaultRowHeight="18.75" x14ac:dyDescent="0.3"/>
  <cols>
    <col min="1" max="1" width="63.85546875" style="8" customWidth="1"/>
    <col min="2" max="2" width="30.5703125" style="8" hidden="1" customWidth="1"/>
    <col min="3" max="6" width="23.5703125" style="8" hidden="1" customWidth="1"/>
    <col min="7" max="7" width="27.42578125" style="9" customWidth="1"/>
    <col min="8" max="8" width="21.7109375" style="8" customWidth="1"/>
    <col min="9" max="13" width="24.140625" style="8" hidden="1" customWidth="1"/>
    <col min="14" max="14" width="82" style="8" customWidth="1"/>
    <col min="15" max="15" width="21.28515625" style="8" customWidth="1"/>
    <col min="16" max="16" width="52.28515625" style="8" customWidth="1"/>
    <col min="17" max="16384" width="24.140625" style="8"/>
  </cols>
  <sheetData>
    <row r="1" spans="1:17" ht="68.25" customHeight="1" x14ac:dyDescent="0.3">
      <c r="G1" s="25"/>
      <c r="I1" s="52" t="s">
        <v>3</v>
      </c>
      <c r="J1" s="52"/>
      <c r="K1" s="10"/>
      <c r="L1" s="10"/>
      <c r="M1" s="10"/>
      <c r="N1" s="11"/>
    </row>
    <row r="2" spans="1:17" ht="50.25" customHeight="1" x14ac:dyDescent="0.3">
      <c r="A2" s="53" t="s">
        <v>46</v>
      </c>
      <c r="B2" s="53"/>
      <c r="C2" s="53"/>
      <c r="D2" s="53"/>
      <c r="E2" s="53"/>
      <c r="F2" s="53"/>
      <c r="G2" s="53"/>
      <c r="H2" s="53"/>
      <c r="I2" s="12" t="s">
        <v>27</v>
      </c>
      <c r="J2" s="12" t="s">
        <v>29</v>
      </c>
      <c r="K2" s="12" t="s">
        <v>8</v>
      </c>
      <c r="L2" s="12" t="s">
        <v>7</v>
      </c>
      <c r="M2" s="12" t="s">
        <v>10</v>
      </c>
      <c r="N2" s="20" t="s">
        <v>4</v>
      </c>
    </row>
    <row r="3" spans="1:17" ht="37.5" customHeight="1" x14ac:dyDescent="0.3">
      <c r="A3" s="54" t="s">
        <v>14</v>
      </c>
      <c r="B3" s="54"/>
      <c r="C3" s="54"/>
      <c r="D3" s="54"/>
      <c r="E3" s="54"/>
      <c r="F3" s="54"/>
      <c r="G3" s="54"/>
      <c r="H3" s="13">
        <f>29781562.62-200000</f>
        <v>29581562.620000001</v>
      </c>
      <c r="I3" s="14">
        <v>10000000</v>
      </c>
      <c r="J3" s="14">
        <v>13800000</v>
      </c>
      <c r="K3" s="15"/>
      <c r="L3" s="15"/>
      <c r="M3" s="15"/>
      <c r="N3" s="14">
        <f>H3-I3-J3-K3-L3-M3</f>
        <v>5781562.620000001</v>
      </c>
      <c r="O3" s="16">
        <f>H3-N3</f>
        <v>23800000</v>
      </c>
    </row>
    <row r="4" spans="1:17" ht="37.5" customHeight="1" x14ac:dyDescent="0.3">
      <c r="A4" s="54" t="s">
        <v>23</v>
      </c>
      <c r="B4" s="54"/>
      <c r="C4" s="54"/>
      <c r="D4" s="54"/>
      <c r="E4" s="54"/>
      <c r="F4" s="54"/>
      <c r="G4" s="54"/>
      <c r="H4" s="13">
        <v>1101494.81</v>
      </c>
      <c r="I4" s="14"/>
      <c r="J4" s="14"/>
      <c r="K4" s="15"/>
      <c r="L4" s="15"/>
      <c r="M4" s="15"/>
      <c r="N4" s="14">
        <f>H4-I4-J4-K4-L4-M4</f>
        <v>1101494.81</v>
      </c>
      <c r="O4" s="16"/>
    </row>
    <row r="5" spans="1:17" ht="42.75" customHeight="1" x14ac:dyDescent="0.3">
      <c r="A5" s="54" t="s">
        <v>15</v>
      </c>
      <c r="B5" s="54"/>
      <c r="C5" s="54"/>
      <c r="D5" s="54"/>
      <c r="E5" s="54"/>
      <c r="F5" s="54"/>
      <c r="G5" s="54"/>
      <c r="H5" s="13">
        <v>92636.32</v>
      </c>
      <c r="I5" s="14"/>
      <c r="J5" s="14"/>
      <c r="K5" s="17"/>
      <c r="L5" s="17"/>
      <c r="M5" s="17"/>
      <c r="N5" s="14">
        <f t="shared" ref="N5:N14" si="0">H5-I5-J5-K5-L5</f>
        <v>92636.32</v>
      </c>
      <c r="O5" s="16">
        <f t="shared" ref="O5:O14" si="1">H5-N5</f>
        <v>0</v>
      </c>
      <c r="Q5" s="16"/>
    </row>
    <row r="6" spans="1:17" s="18" customFormat="1" ht="43.5" customHeight="1" x14ac:dyDescent="0.3">
      <c r="A6" s="54" t="s">
        <v>25</v>
      </c>
      <c r="B6" s="54"/>
      <c r="C6" s="54"/>
      <c r="D6" s="54"/>
      <c r="E6" s="54"/>
      <c r="F6" s="54"/>
      <c r="G6" s="54"/>
      <c r="H6" s="13">
        <v>367988.64</v>
      </c>
      <c r="I6" s="14"/>
      <c r="J6" s="14"/>
      <c r="K6" s="17"/>
      <c r="L6" s="17"/>
      <c r="M6" s="17"/>
      <c r="N6" s="14">
        <f t="shared" si="0"/>
        <v>367988.64</v>
      </c>
      <c r="O6" s="16">
        <f t="shared" si="1"/>
        <v>0</v>
      </c>
      <c r="Q6" s="19"/>
    </row>
    <row r="7" spans="1:17" s="18" customFormat="1" ht="57" customHeight="1" x14ac:dyDescent="0.3">
      <c r="A7" s="54" t="s">
        <v>16</v>
      </c>
      <c r="B7" s="54"/>
      <c r="C7" s="54"/>
      <c r="D7" s="54"/>
      <c r="E7" s="54"/>
      <c r="F7" s="54"/>
      <c r="G7" s="54"/>
      <c r="H7" s="13">
        <v>3186519.29</v>
      </c>
      <c r="I7" s="14"/>
      <c r="J7" s="14"/>
      <c r="K7" s="17"/>
      <c r="L7" s="17"/>
      <c r="M7" s="17"/>
      <c r="N7" s="14">
        <f t="shared" si="0"/>
        <v>3186519.29</v>
      </c>
      <c r="O7" s="16">
        <f t="shared" si="1"/>
        <v>0</v>
      </c>
      <c r="Q7" s="19"/>
    </row>
    <row r="8" spans="1:17" s="18" customFormat="1" ht="57" customHeight="1" x14ac:dyDescent="0.3">
      <c r="A8" s="54" t="s">
        <v>24</v>
      </c>
      <c r="B8" s="54"/>
      <c r="C8" s="54"/>
      <c r="D8" s="54"/>
      <c r="E8" s="54"/>
      <c r="F8" s="54"/>
      <c r="G8" s="54"/>
      <c r="H8" s="13">
        <v>2002</v>
      </c>
      <c r="I8" s="14"/>
      <c r="J8" s="14"/>
      <c r="K8" s="17"/>
      <c r="L8" s="17"/>
      <c r="M8" s="17"/>
      <c r="N8" s="14">
        <f t="shared" si="0"/>
        <v>2002</v>
      </c>
      <c r="O8" s="16"/>
      <c r="Q8" s="19"/>
    </row>
    <row r="9" spans="1:17" ht="42.75" customHeight="1" x14ac:dyDescent="0.3">
      <c r="A9" s="54" t="s">
        <v>17</v>
      </c>
      <c r="B9" s="54"/>
      <c r="C9" s="54"/>
      <c r="D9" s="54"/>
      <c r="E9" s="54"/>
      <c r="F9" s="54"/>
      <c r="G9" s="54"/>
      <c r="H9" s="13">
        <v>9661744.6999999993</v>
      </c>
      <c r="I9" s="14">
        <v>3121000</v>
      </c>
      <c r="J9" s="14"/>
      <c r="K9" s="17"/>
      <c r="L9" s="17"/>
      <c r="M9" s="17"/>
      <c r="N9" s="14">
        <f>H9-I9-J9-K9-L9</f>
        <v>6540744.6999999993</v>
      </c>
      <c r="O9" s="16">
        <f t="shared" si="1"/>
        <v>3121000</v>
      </c>
      <c r="Q9" s="16"/>
    </row>
    <row r="10" spans="1:17" ht="47.25" customHeight="1" x14ac:dyDescent="0.3">
      <c r="A10" s="54" t="s">
        <v>18</v>
      </c>
      <c r="B10" s="54"/>
      <c r="C10" s="54"/>
      <c r="D10" s="54"/>
      <c r="E10" s="54"/>
      <c r="F10" s="54"/>
      <c r="G10" s="54"/>
      <c r="H10" s="13">
        <v>784212.46</v>
      </c>
      <c r="I10" s="14"/>
      <c r="J10" s="14"/>
      <c r="K10" s="17"/>
      <c r="L10" s="17"/>
      <c r="M10" s="17"/>
      <c r="N10" s="14">
        <f t="shared" si="0"/>
        <v>784212.46</v>
      </c>
      <c r="O10" s="16">
        <f t="shared" si="1"/>
        <v>0</v>
      </c>
      <c r="Q10" s="16"/>
    </row>
    <row r="11" spans="1:17" ht="27" customHeight="1" x14ac:dyDescent="0.3">
      <c r="A11" s="54" t="s">
        <v>19</v>
      </c>
      <c r="B11" s="54"/>
      <c r="C11" s="54"/>
      <c r="D11" s="54"/>
      <c r="E11" s="54"/>
      <c r="F11" s="54"/>
      <c r="G11" s="54"/>
      <c r="H11" s="13">
        <v>360814</v>
      </c>
      <c r="I11" s="14"/>
      <c r="J11" s="14"/>
      <c r="K11" s="17"/>
      <c r="L11" s="17"/>
      <c r="M11" s="17"/>
      <c r="N11" s="14">
        <f t="shared" si="0"/>
        <v>360814</v>
      </c>
      <c r="O11" s="16">
        <f t="shared" si="1"/>
        <v>0</v>
      </c>
    </row>
    <row r="12" spans="1:17" ht="46.5" hidden="1" customHeight="1" x14ac:dyDescent="0.3">
      <c r="A12" s="55" t="s">
        <v>20</v>
      </c>
      <c r="B12" s="56"/>
      <c r="C12" s="56"/>
      <c r="D12" s="56"/>
      <c r="E12" s="56"/>
      <c r="F12" s="56"/>
      <c r="G12" s="57"/>
      <c r="H12" s="13">
        <v>0</v>
      </c>
      <c r="I12" s="14"/>
      <c r="J12" s="14"/>
      <c r="K12" s="17"/>
      <c r="L12" s="17"/>
      <c r="M12" s="17"/>
      <c r="N12" s="14">
        <f t="shared" si="0"/>
        <v>0</v>
      </c>
      <c r="O12" s="16">
        <f t="shared" si="1"/>
        <v>0</v>
      </c>
    </row>
    <row r="13" spans="1:17" ht="46.5" customHeight="1" x14ac:dyDescent="0.3">
      <c r="A13" s="55" t="s">
        <v>21</v>
      </c>
      <c r="B13" s="56"/>
      <c r="C13" s="56"/>
      <c r="D13" s="56"/>
      <c r="E13" s="56"/>
      <c r="F13" s="56"/>
      <c r="G13" s="57"/>
      <c r="H13" s="13">
        <v>300929</v>
      </c>
      <c r="I13" s="14"/>
      <c r="J13" s="14"/>
      <c r="K13" s="17"/>
      <c r="L13" s="17"/>
      <c r="M13" s="17"/>
      <c r="N13" s="14">
        <f t="shared" si="0"/>
        <v>300929</v>
      </c>
      <c r="O13" s="16">
        <f t="shared" si="1"/>
        <v>0</v>
      </c>
    </row>
    <row r="14" spans="1:17" ht="44.25" customHeight="1" x14ac:dyDescent="0.3">
      <c r="A14" s="51" t="s">
        <v>22</v>
      </c>
      <c r="B14" s="51"/>
      <c r="C14" s="51"/>
      <c r="D14" s="51"/>
      <c r="E14" s="51"/>
      <c r="F14" s="51"/>
      <c r="G14" s="51"/>
      <c r="H14" s="13">
        <v>622081.55000000005</v>
      </c>
      <c r="I14" s="14"/>
      <c r="J14" s="14"/>
      <c r="K14" s="17"/>
      <c r="L14" s="17"/>
      <c r="M14" s="17"/>
      <c r="N14" s="14">
        <f t="shared" si="0"/>
        <v>622081.55000000005</v>
      </c>
      <c r="O14" s="16">
        <f t="shared" si="1"/>
        <v>0</v>
      </c>
    </row>
    <row r="15" spans="1:17" ht="19.5" customHeight="1" x14ac:dyDescent="0.3">
      <c r="A15" s="50"/>
      <c r="B15" s="50"/>
      <c r="C15" s="50"/>
      <c r="D15" s="50"/>
      <c r="E15" s="50"/>
      <c r="F15" s="50"/>
      <c r="G15" s="50"/>
      <c r="H15" s="14"/>
      <c r="I15" s="14"/>
      <c r="J15" s="14"/>
      <c r="K15" s="17"/>
      <c r="L15" s="17"/>
      <c r="M15" s="17"/>
      <c r="N15" s="14">
        <f>N3+N9</f>
        <v>12322307.32</v>
      </c>
    </row>
    <row r="16" spans="1:17" s="22" customFormat="1" ht="131.25" customHeight="1" x14ac:dyDescent="0.2">
      <c r="A16" s="20" t="s">
        <v>11</v>
      </c>
      <c r="B16" s="20" t="s">
        <v>28</v>
      </c>
      <c r="C16" s="20" t="s">
        <v>5</v>
      </c>
      <c r="D16" s="20" t="s">
        <v>9</v>
      </c>
      <c r="E16" s="20" t="s">
        <v>13</v>
      </c>
      <c r="F16" s="20" t="s">
        <v>6</v>
      </c>
      <c r="G16" s="7" t="s">
        <v>2</v>
      </c>
      <c r="H16" s="20" t="s">
        <v>0</v>
      </c>
      <c r="I16" s="20"/>
      <c r="J16" s="20"/>
      <c r="K16" s="20"/>
      <c r="L16" s="20"/>
      <c r="M16" s="20"/>
      <c r="N16" s="21" t="s">
        <v>12</v>
      </c>
      <c r="P16" s="30" t="e">
        <f>#REF!-#REF!</f>
        <v>#REF!</v>
      </c>
    </row>
    <row r="17" spans="1:16" s="25" customFormat="1" ht="37.5" x14ac:dyDescent="0.3">
      <c r="A17" s="44" t="s">
        <v>30</v>
      </c>
      <c r="B17" s="13">
        <f t="shared" ref="B17:F17" si="2">B18+B21</f>
        <v>0</v>
      </c>
      <c r="C17" s="13">
        <f t="shared" si="2"/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>SUM(G18:G21)</f>
        <v>0</v>
      </c>
      <c r="H17" s="46">
        <f>G17</f>
        <v>0</v>
      </c>
      <c r="I17" s="5"/>
      <c r="J17" s="5"/>
      <c r="K17" s="5"/>
      <c r="L17" s="5"/>
      <c r="M17" s="26"/>
      <c r="N17" s="31" t="s">
        <v>41</v>
      </c>
      <c r="P17" s="29"/>
    </row>
    <row r="18" spans="1:16" s="25" customFormat="1" ht="75" x14ac:dyDescent="0.3">
      <c r="A18" s="43" t="s">
        <v>31</v>
      </c>
      <c r="B18" s="47"/>
      <c r="C18" s="47"/>
      <c r="D18" s="46"/>
      <c r="E18" s="46"/>
      <c r="F18" s="46"/>
      <c r="G18" s="46">
        <v>-30000</v>
      </c>
      <c r="H18" s="46">
        <f>G18</f>
        <v>-30000</v>
      </c>
      <c r="I18" s="5"/>
      <c r="J18" s="5"/>
      <c r="K18" s="5"/>
      <c r="L18" s="5"/>
      <c r="M18" s="26"/>
      <c r="N18" s="31" t="s">
        <v>34</v>
      </c>
      <c r="P18" s="29"/>
    </row>
    <row r="19" spans="1:16" s="25" customFormat="1" ht="75" x14ac:dyDescent="0.3">
      <c r="A19" s="43" t="s">
        <v>32</v>
      </c>
      <c r="B19" s="47"/>
      <c r="C19" s="47"/>
      <c r="D19" s="46"/>
      <c r="E19" s="46"/>
      <c r="F19" s="46"/>
      <c r="G19" s="46">
        <v>30000</v>
      </c>
      <c r="H19" s="46">
        <f>G19</f>
        <v>30000</v>
      </c>
      <c r="I19" s="5"/>
      <c r="J19" s="5"/>
      <c r="K19" s="5"/>
      <c r="L19" s="5"/>
      <c r="M19" s="26"/>
      <c r="N19" s="31" t="s">
        <v>33</v>
      </c>
      <c r="P19" s="29"/>
    </row>
    <row r="20" spans="1:16" s="25" customFormat="1" ht="93.75" x14ac:dyDescent="0.3">
      <c r="A20" s="43" t="s">
        <v>42</v>
      </c>
      <c r="B20" s="47"/>
      <c r="C20" s="47"/>
      <c r="D20" s="46"/>
      <c r="E20" s="46"/>
      <c r="F20" s="46"/>
      <c r="G20" s="46">
        <v>1500000</v>
      </c>
      <c r="H20" s="46">
        <f>G20</f>
        <v>1500000</v>
      </c>
      <c r="I20" s="5"/>
      <c r="J20" s="5"/>
      <c r="K20" s="5"/>
      <c r="L20" s="5"/>
      <c r="M20" s="26"/>
      <c r="N20" s="31" t="s">
        <v>44</v>
      </c>
      <c r="P20" s="29"/>
    </row>
    <row r="21" spans="1:16" s="25" customFormat="1" ht="56.25" x14ac:dyDescent="0.3">
      <c r="A21" s="43" t="s">
        <v>43</v>
      </c>
      <c r="B21" s="47"/>
      <c r="C21" s="47"/>
      <c r="D21" s="46"/>
      <c r="E21" s="46"/>
      <c r="F21" s="46"/>
      <c r="G21" s="46">
        <v>-1500000</v>
      </c>
      <c r="H21" s="46">
        <f>G21</f>
        <v>-1500000</v>
      </c>
      <c r="I21" s="5"/>
      <c r="J21" s="5"/>
      <c r="K21" s="5"/>
      <c r="L21" s="5"/>
      <c r="M21" s="26"/>
      <c r="N21" s="31" t="s">
        <v>45</v>
      </c>
      <c r="P21" s="29"/>
    </row>
    <row r="22" spans="1:16" s="25" customFormat="1" ht="37.5" x14ac:dyDescent="0.3">
      <c r="A22" s="32" t="s">
        <v>35</v>
      </c>
      <c r="B22" s="33">
        <f>SUM(B24:B24)</f>
        <v>0</v>
      </c>
      <c r="C22" s="33">
        <f>SUM(C24:C24)</f>
        <v>0</v>
      </c>
      <c r="D22" s="33">
        <f>SUM(D24:D24)</f>
        <v>0</v>
      </c>
      <c r="E22" s="33">
        <f>SUM(E24:E24)</f>
        <v>0</v>
      </c>
      <c r="F22" s="33">
        <f>SUM(F24:F24)</f>
        <v>0</v>
      </c>
      <c r="G22" s="33">
        <f>G23+G24</f>
        <v>0</v>
      </c>
      <c r="H22" s="33">
        <f>H23+H24</f>
        <v>0</v>
      </c>
      <c r="I22" s="34"/>
      <c r="J22" s="34"/>
      <c r="K22" s="34"/>
      <c r="L22" s="34"/>
      <c r="M22" s="26"/>
      <c r="N22" s="23" t="s">
        <v>40</v>
      </c>
      <c r="P22" s="29"/>
    </row>
    <row r="23" spans="1:16" s="25" customFormat="1" ht="131.25" x14ac:dyDescent="0.3">
      <c r="A23" s="48" t="s">
        <v>36</v>
      </c>
      <c r="B23" s="49"/>
      <c r="C23" s="49"/>
      <c r="D23" s="49"/>
      <c r="E23" s="49"/>
      <c r="F23" s="49"/>
      <c r="G23" s="36">
        <v>-32000</v>
      </c>
      <c r="H23" s="36">
        <f t="shared" ref="H23:H24" si="3">SUM(B23:G23)</f>
        <v>-32000</v>
      </c>
      <c r="I23" s="34"/>
      <c r="J23" s="34"/>
      <c r="K23" s="34"/>
      <c r="L23" s="45"/>
      <c r="M23" s="26"/>
      <c r="N23" s="31" t="s">
        <v>37</v>
      </c>
      <c r="P23" s="29"/>
    </row>
    <row r="24" spans="1:16" s="25" customFormat="1" ht="56.25" x14ac:dyDescent="0.3">
      <c r="A24" s="6" t="s">
        <v>38</v>
      </c>
      <c r="B24" s="35"/>
      <c r="C24" s="35"/>
      <c r="D24" s="36"/>
      <c r="E24" s="36"/>
      <c r="F24" s="38"/>
      <c r="G24" s="36">
        <v>32000</v>
      </c>
      <c r="H24" s="36">
        <f t="shared" si="3"/>
        <v>32000</v>
      </c>
      <c r="I24" s="37"/>
      <c r="J24" s="37"/>
      <c r="K24" s="37"/>
      <c r="L24" s="42" t="s">
        <v>26</v>
      </c>
      <c r="M24" s="26"/>
      <c r="N24" s="31" t="s">
        <v>39</v>
      </c>
      <c r="P24" s="29"/>
    </row>
    <row r="25" spans="1:16" s="27" customFormat="1" ht="33" customHeight="1" x14ac:dyDescent="0.3">
      <c r="A25" s="39" t="s">
        <v>1</v>
      </c>
      <c r="B25" s="13">
        <f>B17+B22</f>
        <v>0</v>
      </c>
      <c r="C25" s="13">
        <f t="shared" ref="C25:H25" si="4">C17+C22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4"/>
        <v>0</v>
      </c>
      <c r="H25" s="13">
        <f t="shared" si="4"/>
        <v>0</v>
      </c>
      <c r="I25" s="40" t="e">
        <f>#REF!+#REF!</f>
        <v>#REF!</v>
      </c>
      <c r="J25" s="40" t="e">
        <f>#REF!+#REF!</f>
        <v>#REF!</v>
      </c>
      <c r="K25" s="40" t="e">
        <f>#REF!+#REF!</f>
        <v>#REF!</v>
      </c>
      <c r="L25" s="40" t="e">
        <f>#REF!+#REF!</f>
        <v>#REF!</v>
      </c>
      <c r="M25" s="40" t="e">
        <f>#REF!+#REF!</f>
        <v>#REF!</v>
      </c>
      <c r="N25" s="41"/>
      <c r="O25" s="28"/>
      <c r="P25" s="28"/>
    </row>
    <row r="26" spans="1:16" s="27" customFormat="1" x14ac:dyDescent="0.3">
      <c r="A26" s="1"/>
      <c r="B26" s="2"/>
      <c r="C26" s="2"/>
      <c r="D26" s="2"/>
      <c r="E26" s="4"/>
      <c r="F26" s="4"/>
      <c r="G26" s="2"/>
      <c r="H26" s="2"/>
      <c r="I26" s="2"/>
      <c r="J26" s="2"/>
      <c r="K26" s="2"/>
      <c r="L26" s="2"/>
      <c r="M26" s="2"/>
      <c r="N26" s="3"/>
      <c r="O26" s="28"/>
    </row>
    <row r="27" spans="1:16" ht="51" customHeight="1" x14ac:dyDescent="0.3">
      <c r="B27" s="16"/>
      <c r="G27" s="25"/>
    </row>
    <row r="28" spans="1:16" x14ac:dyDescent="0.3">
      <c r="D28" s="16"/>
      <c r="E28" s="16"/>
      <c r="G28" s="24"/>
      <c r="P28" s="16"/>
    </row>
    <row r="29" spans="1:16" x14ac:dyDescent="0.3">
      <c r="G29" s="24"/>
      <c r="H29" s="16"/>
      <c r="I29" s="16"/>
      <c r="J29" s="16"/>
      <c r="K29" s="16"/>
      <c r="L29" s="16"/>
      <c r="M29" s="16"/>
    </row>
    <row r="30" spans="1:16" x14ac:dyDescent="0.3">
      <c r="G30" s="24"/>
    </row>
    <row r="31" spans="1:16" x14ac:dyDescent="0.3">
      <c r="G31" s="24"/>
    </row>
    <row r="32" spans="1:16" x14ac:dyDescent="0.3">
      <c r="G32" s="24"/>
    </row>
    <row r="33" spans="7:7" x14ac:dyDescent="0.3">
      <c r="G33" s="24"/>
    </row>
    <row r="34" spans="7:7" x14ac:dyDescent="0.3">
      <c r="G34" s="24"/>
    </row>
    <row r="35" spans="7:7" x14ac:dyDescent="0.3">
      <c r="G35" s="24"/>
    </row>
    <row r="36" spans="7:7" x14ac:dyDescent="0.3">
      <c r="G36" s="24"/>
    </row>
    <row r="37" spans="7:7" x14ac:dyDescent="0.3">
      <c r="G37" s="24"/>
    </row>
    <row r="38" spans="7:7" x14ac:dyDescent="0.3">
      <c r="G38" s="24"/>
    </row>
  </sheetData>
  <mergeCells count="15">
    <mergeCell ref="A15:G15"/>
    <mergeCell ref="A14:G14"/>
    <mergeCell ref="I1:J1"/>
    <mergeCell ref="A2:H2"/>
    <mergeCell ref="A3:G3"/>
    <mergeCell ref="A5:G5"/>
    <mergeCell ref="A6:G6"/>
    <mergeCell ref="A4:G4"/>
    <mergeCell ref="A7:G7"/>
    <mergeCell ref="A12:G12"/>
    <mergeCell ref="A13:G13"/>
    <mergeCell ref="A10:G10"/>
    <mergeCell ref="A11:G11"/>
    <mergeCell ref="A9:G9"/>
    <mergeCell ref="A8:G8"/>
  </mergeCells>
  <pageMargins left="0.31496062992125984" right="0.31496062992125984" top="0.35433070866141736" bottom="0.39370078740157483" header="0" footer="0"/>
  <pageSetup paperSize="9" scale="55" fitToHeight="0" orientation="portrait" r:id="rId1"/>
  <colBreaks count="1" manualBreakCount="1">
    <brk id="7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 (2)</vt:lpstr>
      <vt:lpstr>'Лист (2)'!Заголовки_для_друку</vt:lpstr>
      <vt:lpstr>'Лист (2)'!Область_друку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2022-03-18T09:33:42Z</cp:lastPrinted>
  <dcterms:created xsi:type="dcterms:W3CDTF">2016-08-18T11:09:24Z</dcterms:created>
  <dcterms:modified xsi:type="dcterms:W3CDTF">2022-05-17T12:23:46Z</dcterms:modified>
</cp:coreProperties>
</file>