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13_ncr:1_{1EEF7862-AAEA-4936-B759-26E4C5AB9DA8}" xr6:coauthVersionLast="46" xr6:coauthVersionMax="46" xr10:uidLastSave="{00000000-0000-0000-0000-000000000000}"/>
  <bookViews>
    <workbookView xWindow="-120" yWindow="-120" windowWidth="20730" windowHeight="11160" tabRatio="783" xr2:uid="{00000000-000D-0000-FFFF-FFFF00000000}"/>
  </bookViews>
  <sheets>
    <sheet name="05_Фін_план" sheetId="8" r:id="rId1"/>
    <sheet name="1.1. Інша інфо_1" sheetId="10" r:id="rId2"/>
    <sheet name="1.2. Інша інфо_2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'05_Фін_план'!$32:$34</definedName>
    <definedName name="Заголовки_для_печати_МИ" localSheetId="1">'[28]1993'!$1:$3,'[28]1993'!$A:$A</definedName>
    <definedName name="Заголовки_для_печати_МИ" localSheetId="2">'[28]1993'!$1:$3,'[28]1993'!$A:$A</definedName>
    <definedName name="Заголовки_для_печати_МИ">'[28]1993'!$1:$3,'[28]1993'!$A:$A</definedName>
    <definedName name="і">[29]Inform!$F$2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'[30]7  Інші витрати'!#REF!</definedName>
    <definedName name="іваіа" localSheetId="2">'[30]7  Інші витрати'!#REF!</definedName>
    <definedName name="іваіа">'[30]7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'[30]7  Інші витрати'!#REF!</definedName>
    <definedName name="йцукц" localSheetId="2">'[30]7  Інші витрати'!#REF!</definedName>
    <definedName name="йцукц">'[30]7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л" localSheetId="1">#REF!</definedName>
    <definedName name="л" localSheetId="2">#REF!</definedName>
    <definedName name="л">#REF!</definedName>
    <definedName name="лікарі">#REF!</definedName>
    <definedName name="_xlnm.Print_Area" localSheetId="0">'05_Фін_план'!$A$1:$I$152</definedName>
    <definedName name="_xlnm.Print_Area" localSheetId="1">'1.1. Інша інфо_1'!$A$1:$M$53</definedName>
    <definedName name="_xlnm.Print_Area" localSheetId="2">'1.2. Інша інфо_2'!$A$1:$AE$54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2">#REF!</definedName>
    <definedName name="р">#REF!</definedName>
    <definedName name="сімейний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'[30]7  Інші витрати'!#REF!</definedName>
    <definedName name="фіваіф" localSheetId="2">'[30]7  Інші витрати'!#REF!</definedName>
    <definedName name="фіваіф">'[30]7  Інші витрати'!#REF!</definedName>
    <definedName name="фф">'[26]МТР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F27" i="10" l="1"/>
  <c r="F26" i="10"/>
  <c r="F25" i="10"/>
  <c r="F24" i="10"/>
  <c r="F23" i="10"/>
  <c r="F22" i="10"/>
  <c r="E127" i="8" l="1"/>
  <c r="J121" i="8"/>
  <c r="L119" i="8"/>
  <c r="J119" i="8"/>
  <c r="K117" i="8"/>
  <c r="K121" i="8" s="1"/>
  <c r="L117" i="8"/>
  <c r="L121" i="8" s="1"/>
  <c r="M117" i="8"/>
  <c r="M121" i="8" s="1"/>
  <c r="J117" i="8"/>
  <c r="N117" i="8" s="1"/>
  <c r="M119" i="8" l="1"/>
  <c r="K119" i="8"/>
  <c r="H40" i="10"/>
  <c r="J45" i="10"/>
  <c r="F40" i="10" l="1"/>
  <c r="E45" i="8" l="1"/>
  <c r="AE32" i="11" l="1"/>
  <c r="AD32" i="11"/>
  <c r="AC32" i="11"/>
  <c r="AB32" i="11"/>
  <c r="Z7" i="11"/>
  <c r="H46" i="10"/>
  <c r="J48" i="10"/>
  <c r="J49" i="10"/>
  <c r="J52" i="10"/>
  <c r="J44" i="10"/>
  <c r="J47" i="10"/>
  <c r="J41" i="10"/>
  <c r="J42" i="10"/>
  <c r="J43" i="10"/>
  <c r="J17" i="10" l="1"/>
  <c r="J18" i="10"/>
  <c r="J19" i="10"/>
  <c r="J20" i="10"/>
  <c r="J21" i="10"/>
  <c r="J15" i="10"/>
  <c r="J11" i="10"/>
  <c r="J12" i="10"/>
  <c r="J13" i="10"/>
  <c r="J14" i="10"/>
  <c r="J46" i="10" l="1"/>
  <c r="F53" i="10" l="1"/>
  <c r="G119" i="8"/>
  <c r="H119" i="8"/>
  <c r="I119" i="8"/>
  <c r="F119" i="8"/>
  <c r="R33" i="11" l="1"/>
  <c r="S33" i="11"/>
  <c r="T33" i="11"/>
  <c r="U33" i="11"/>
  <c r="Q32" i="11"/>
  <c r="AA32" i="11"/>
  <c r="E138" i="8" l="1"/>
  <c r="D46" i="10"/>
  <c r="H27" i="10"/>
  <c r="J27" i="10" s="1"/>
  <c r="H26" i="10"/>
  <c r="J26" i="10" s="1"/>
  <c r="H25" i="10"/>
  <c r="J25" i="10" s="1"/>
  <c r="H24" i="10"/>
  <c r="J24" i="10" s="1"/>
  <c r="D53" i="10" l="1"/>
  <c r="H23" i="10"/>
  <c r="J23" i="10" s="1"/>
  <c r="H10" i="10"/>
  <c r="J10" i="10" s="1"/>
  <c r="J40" i="10" l="1"/>
  <c r="H53" i="10"/>
  <c r="E118" i="8"/>
  <c r="E119" i="8"/>
  <c r="E117" i="8"/>
  <c r="G120" i="8"/>
  <c r="H120" i="8"/>
  <c r="I120" i="8"/>
  <c r="F120" i="8"/>
  <c r="C52" i="10" l="1"/>
  <c r="C47" i="10"/>
  <c r="C46" i="10"/>
  <c r="C45" i="10"/>
  <c r="C43" i="10"/>
  <c r="C42" i="10"/>
  <c r="C41" i="10"/>
  <c r="C40" i="10"/>
  <c r="J53" i="10"/>
  <c r="E120" i="8"/>
  <c r="E97" i="8"/>
  <c r="E98" i="8"/>
  <c r="E99" i="8"/>
  <c r="E100" i="8"/>
  <c r="E101" i="8"/>
  <c r="E102" i="8"/>
  <c r="G96" i="8"/>
  <c r="H96" i="8"/>
  <c r="I96" i="8"/>
  <c r="F96" i="8"/>
  <c r="E94" i="8"/>
  <c r="E91" i="8"/>
  <c r="I93" i="8"/>
  <c r="H93" i="8"/>
  <c r="G93" i="8"/>
  <c r="F93" i="8"/>
  <c r="E85" i="8"/>
  <c r="E86" i="8"/>
  <c r="E87" i="8"/>
  <c r="E88" i="8"/>
  <c r="E89" i="8"/>
  <c r="E74" i="8"/>
  <c r="E75" i="8"/>
  <c r="E76" i="8"/>
  <c r="E77" i="8"/>
  <c r="E78" i="8"/>
  <c r="E79" i="8"/>
  <c r="E80" i="8"/>
  <c r="E81" i="8"/>
  <c r="E82" i="8"/>
  <c r="E83" i="8"/>
  <c r="E84" i="8"/>
  <c r="G73" i="8"/>
  <c r="H73" i="8"/>
  <c r="I73" i="8"/>
  <c r="F73" i="8"/>
  <c r="E50" i="8"/>
  <c r="E51" i="8"/>
  <c r="C53" i="10" l="1"/>
  <c r="E93" i="8"/>
  <c r="E73" i="8"/>
  <c r="E96" i="8"/>
  <c r="E136" i="8" s="1"/>
  <c r="E62" i="8"/>
  <c r="E63" i="8"/>
  <c r="E64" i="8"/>
  <c r="E65" i="8"/>
  <c r="E66" i="8"/>
  <c r="E67" i="8"/>
  <c r="E68" i="8"/>
  <c r="E69" i="8"/>
  <c r="E70" i="8"/>
  <c r="E71" i="8"/>
  <c r="E72" i="8"/>
  <c r="G61" i="8"/>
  <c r="H61" i="8"/>
  <c r="I61" i="8"/>
  <c r="F61" i="8"/>
  <c r="E44" i="8"/>
  <c r="E47" i="8"/>
  <c r="E48" i="8"/>
  <c r="E49" i="8"/>
  <c r="E52" i="8"/>
  <c r="E53" i="8"/>
  <c r="E54" i="8"/>
  <c r="E56" i="8"/>
  <c r="E57" i="8"/>
  <c r="E58" i="8"/>
  <c r="E59" i="8"/>
  <c r="E60" i="8"/>
  <c r="G55" i="8"/>
  <c r="G46" i="8" s="1"/>
  <c r="H55" i="8"/>
  <c r="H46" i="8" s="1"/>
  <c r="I55" i="8"/>
  <c r="I46" i="8" s="1"/>
  <c r="F55" i="8"/>
  <c r="F46" i="8" s="1"/>
  <c r="E39" i="8"/>
  <c r="E40" i="8"/>
  <c r="E41" i="8"/>
  <c r="E42" i="8"/>
  <c r="E37" i="8"/>
  <c r="G38" i="8"/>
  <c r="G36" i="8" s="1"/>
  <c r="G112" i="8" s="1"/>
  <c r="H38" i="8"/>
  <c r="H36" i="8" s="1"/>
  <c r="H112" i="8" s="1"/>
  <c r="I38" i="8"/>
  <c r="I36" i="8" s="1"/>
  <c r="F38" i="8"/>
  <c r="F36" i="8" s="1"/>
  <c r="F112" i="8" s="1"/>
  <c r="F43" i="8" l="1"/>
  <c r="F113" i="8" s="1"/>
  <c r="H43" i="8"/>
  <c r="H113" i="8" s="1"/>
  <c r="H114" i="8" s="1"/>
  <c r="E38" i="8"/>
  <c r="I112" i="8"/>
  <c r="E112" i="8" s="1"/>
  <c r="E135" i="8" s="1"/>
  <c r="E36" i="8"/>
  <c r="E55" i="8"/>
  <c r="E61" i="8"/>
  <c r="I43" i="8"/>
  <c r="I113" i="8" s="1"/>
  <c r="G43" i="8"/>
  <c r="G113" i="8" s="1"/>
  <c r="E46" i="8"/>
  <c r="F114" i="8" l="1"/>
  <c r="E113" i="8"/>
  <c r="I114" i="8"/>
  <c r="G114" i="8"/>
  <c r="E43" i="8"/>
  <c r="S44" i="11"/>
  <c r="Q44" i="11"/>
  <c r="O44" i="11"/>
  <c r="K44" i="11"/>
  <c r="I44" i="11"/>
  <c r="G44" i="11"/>
  <c r="E44" i="11"/>
  <c r="M43" i="11"/>
  <c r="M42" i="11"/>
  <c r="M41" i="11"/>
  <c r="M40" i="11"/>
  <c r="P33" i="11"/>
  <c r="O33" i="11"/>
  <c r="N33" i="11"/>
  <c r="K33" i="11"/>
  <c r="I33" i="11"/>
  <c r="H33" i="11"/>
  <c r="AE31" i="11"/>
  <c r="AD31" i="11"/>
  <c r="AC31" i="11"/>
  <c r="AB31" i="11"/>
  <c r="Q31" i="11"/>
  <c r="L31" i="11"/>
  <c r="G31" i="11"/>
  <c r="AE30" i="11"/>
  <c r="AD30" i="11"/>
  <c r="AC30" i="11"/>
  <c r="AB30" i="11"/>
  <c r="Q30" i="11"/>
  <c r="L30" i="11"/>
  <c r="G30" i="11"/>
  <c r="AE29" i="11"/>
  <c r="AD29" i="11"/>
  <c r="AC29" i="11"/>
  <c r="AB29" i="11"/>
  <c r="Q29" i="11"/>
  <c r="L29" i="11"/>
  <c r="G29" i="11"/>
  <c r="AE28" i="11"/>
  <c r="AD28" i="11"/>
  <c r="AC28" i="11"/>
  <c r="AB28" i="11"/>
  <c r="Q28" i="11"/>
  <c r="L28" i="11"/>
  <c r="G28" i="11"/>
  <c r="W20" i="11"/>
  <c r="T20" i="11"/>
  <c r="Q20" i="11"/>
  <c r="V10" i="11"/>
  <c r="R10" i="11"/>
  <c r="N10" i="11"/>
  <c r="H16" i="10"/>
  <c r="J16" i="10" s="1"/>
  <c r="Z10" i="11" l="1"/>
  <c r="AB33" i="11"/>
  <c r="AC33" i="11"/>
  <c r="L33" i="11"/>
  <c r="E114" i="8"/>
  <c r="E137" i="8"/>
  <c r="AD33" i="11"/>
  <c r="AE33" i="11"/>
  <c r="Q33" i="11"/>
  <c r="AA29" i="11"/>
  <c r="M44" i="11"/>
  <c r="G33" i="11"/>
  <c r="AA28" i="11"/>
  <c r="AA31" i="11"/>
  <c r="AA30" i="11"/>
  <c r="H22" i="10"/>
  <c r="J22" i="10" s="1"/>
  <c r="AA33" i="11" l="1"/>
  <c r="V34" i="11" s="1"/>
  <c r="G34" i="11" l="1"/>
  <c r="L34" i="11"/>
  <c r="Q34" i="11"/>
  <c r="AA34" i="11" l="1"/>
</calcChain>
</file>

<file path=xl/sharedStrings.xml><?xml version="1.0" encoding="utf-8"?>
<sst xmlns="http://schemas.openxmlformats.org/spreadsheetml/2006/main" count="392" uniqueCount="254">
  <si>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</si>
  <si>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</si>
  <si>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</si>
  <si>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</si>
  <si>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</si>
  <si>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</si>
  <si>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</si>
  <si>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</si>
  <si>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</si>
  <si>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</si>
  <si>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</si>
  <si>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</si>
  <si>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</si>
  <si>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</si>
  <si>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</si>
  <si>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</si>
  <si>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</si>
  <si>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</si>
  <si>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</si>
  <si>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</si>
  <si>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</si>
  <si>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</si>
  <si>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</si>
  <si>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</si>
  <si>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</si>
  <si>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</si>
  <si>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</si>
  <si>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</si>
  <si>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Факт минулого року</t>
  </si>
  <si>
    <t xml:space="preserve">І  </t>
  </si>
  <si>
    <t xml:space="preserve">ІІ  </t>
  </si>
  <si>
    <t xml:space="preserve">ІІІ  </t>
  </si>
  <si>
    <t xml:space="preserve">ІV </t>
  </si>
  <si>
    <t>Дохід з місцевого бюджету за цільовими програмами, у т.ч.:</t>
  </si>
  <si>
    <t>назва</t>
  </si>
  <si>
    <t>Нарахування на оплату праці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</si>
  <si>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</si>
  <si>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</si>
  <si>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</si>
  <si>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</si>
  <si>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</si>
  <si>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</si>
  <si>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</si>
  <si>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</si>
  <si>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</si>
  <si>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</si>
  <si>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</si>
  <si>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</si>
  <si>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Коефіцієнт відношення капітальних інвестицій до амортизації</t>
  </si>
  <si>
    <t>Коефіцієнт зносу основних засобів</t>
  </si>
  <si>
    <t>х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</si>
  <si>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</si>
  <si>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</si>
  <si>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</si>
  <si>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</si>
  <si>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</si>
  <si>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</si>
  <si>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</si>
  <si>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</si>
  <si>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</si>
  <si>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нарахування на оплату праці</t>
  </si>
  <si>
    <t>Засоби індивідуального захисту</t>
  </si>
  <si>
    <t>оплата твердого палива</t>
  </si>
  <si>
    <t>оплата вивезення побутових відходів</t>
  </si>
  <si>
    <t>Страхування</t>
  </si>
  <si>
    <t>Зовнішні послуги з медичної допомоги</t>
  </si>
  <si>
    <t>юридичні та нотаріальні послуги</t>
  </si>
  <si>
    <t>придбання та супровід програмного забезпечення</t>
  </si>
  <si>
    <t>зв'язок, інтернет</t>
  </si>
  <si>
    <t>Фонд оплати праці</t>
  </si>
  <si>
    <t>доходи з місцевого бюджету цільового фінансування по капітальних видатках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</si>
  <si>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</si>
  <si>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</si>
  <si>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</si>
  <si>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Фінансовий план поточного року ( зі змінами)</t>
  </si>
  <si>
    <t>Штатна чисельність працівників</t>
  </si>
  <si>
    <t>покриття вартості комунальних послуг та енергоносіїв надавача ПМД</t>
  </si>
  <si>
    <t xml:space="preserve"> Капітальні інвестиції, у т.ч.:</t>
  </si>
  <si>
    <t>Окремі заходи по реалізації державних (регіональних) програм, не віднесені до заходів розвитку</t>
  </si>
  <si>
    <t>Лікарські засоби</t>
  </si>
  <si>
    <t>Вироби медичного призначення</t>
  </si>
  <si>
    <t xml:space="preserve">Прибирання прибудинкових теріторій </t>
  </si>
  <si>
    <r>
      <t xml:space="preserve">Поточний ремонт </t>
    </r>
    <r>
      <rPr>
        <sz val="14"/>
        <rFont val="Times New Roman"/>
        <family val="1"/>
        <charset val="204"/>
      </rPr>
      <t>(обладнання, приміщень)</t>
    </r>
  </si>
  <si>
    <t>Зв'язок, інтернет (ІР телефонія)</t>
  </si>
  <si>
    <t>Підготовка (перепідготовка) кадрів  та підвищення кваліфікації медичних працівників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</si>
  <si>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</si>
  <si>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Матеріальні видатки</t>
  </si>
  <si>
    <t>Інші операційні видатки</t>
  </si>
  <si>
    <t>Службові відрядження медичних працівників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</si>
  <si>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</si>
  <si>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</si>
  <si>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</si>
  <si>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t>Неопераційні видатки</t>
  </si>
  <si>
    <t xml:space="preserve"> Видатки операційні, у т.ч.</t>
  </si>
  <si>
    <t>Доходи (надходження) від операційної діяльності</t>
  </si>
  <si>
    <r>
      <t>Нерозподілені доходи (</t>
    </r>
    <r>
      <rPr>
        <sz val="14"/>
        <rFont val="Times New Roman"/>
        <family val="1"/>
        <charset val="204"/>
      </rPr>
      <t>залишок коштів</t>
    </r>
    <r>
      <rPr>
        <b/>
        <sz val="14"/>
        <rFont val="Times New Roman"/>
        <family val="1"/>
        <charset val="204"/>
      </rPr>
      <t>)</t>
    </r>
  </si>
  <si>
    <t>ІІ. Інвестиційна діяльність</t>
  </si>
  <si>
    <t>IІІ. Фінансова діяльність</t>
  </si>
  <si>
    <t xml:space="preserve">   назва</t>
  </si>
  <si>
    <t>Інші операційні доходи</t>
  </si>
  <si>
    <t>Заборгованість перед працівниками за заробітною платою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</si>
  <si>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</si>
  <si>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Дохід  за програмою медичних гарантій</t>
  </si>
  <si>
    <t>фонд оплати праці</t>
  </si>
  <si>
    <t xml:space="preserve">ІУ. Розрахунки з бюджетом </t>
  </si>
  <si>
    <t xml:space="preserve">Необоротні активи </t>
  </si>
  <si>
    <t>VІ. Коефіцієнтний аналіз</t>
  </si>
  <si>
    <t>VIІ. Додаткова інформація</t>
  </si>
  <si>
    <t>ТО/сервісне обслуговування/поверка НМА/ННМА(ППЗ)</t>
  </si>
  <si>
    <t xml:space="preserve">Інші послуги </t>
  </si>
  <si>
    <t xml:space="preserve">Інші видатки від операційної діяльності </t>
  </si>
  <si>
    <t>Адміністративні видатки  всього, у тому числі:</t>
  </si>
  <si>
    <t xml:space="preserve">інші адміністративні видатки  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</si>
  <si>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</si>
  <si>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</si>
  <si>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</si>
  <si>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</si>
  <si>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t>Витрати від фінансової діяльності за зобов’язаннями,  у т. ч.: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</si>
  <si>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</si>
  <si>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</si>
  <si>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</si>
  <si>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</si>
  <si>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Коефіцієнт доходів за програмою медичних гарантій</t>
  </si>
  <si>
    <t xml:space="preserve"> Амортизація, усього</t>
  </si>
  <si>
    <t>Усього виплат на користь держави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</si>
  <si>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</si>
  <si>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</si>
  <si>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</si>
  <si>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</si>
  <si>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</si>
  <si>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</si>
  <si>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</si>
  <si>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Керівники</t>
  </si>
  <si>
    <t>Лікарі</t>
  </si>
  <si>
    <t>Середній медичний персонал</t>
  </si>
  <si>
    <t>Молодший медичний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</si>
  <si>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</si>
  <si>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</si>
  <si>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>Заборгованість із заробітної плати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</si>
  <si>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</si>
  <si>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</si>
  <si>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</si>
  <si>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</si>
  <si>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>Найменування видів надходжень</t>
  </si>
  <si>
    <t>Питома вага в загальному обсязі надходжень, %</t>
  </si>
  <si>
    <t>Фактичний показник за минулий рік</t>
  </si>
  <si>
    <t>Фінансовий план поточного року</t>
  </si>
  <si>
    <t>за минулий рік</t>
  </si>
  <si>
    <t>Усього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</si>
  <si>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</si>
  <si>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</si>
  <si>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</si>
  <si>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</si>
  <si>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</si>
  <si>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</si>
  <si>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</si>
  <si>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</si>
  <si>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</si>
  <si>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</si>
  <si>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</si>
  <si>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</si>
  <si>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</si>
  <si>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</si>
  <si>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Найменування об’єкта</t>
  </si>
  <si>
    <t>Залучення кредитних коштів</t>
  </si>
  <si>
    <t>Бюджетне фінансування</t>
  </si>
  <si>
    <t>Власні кошти (Дохід від надання медичних послуг)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</si>
  <si>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</si>
  <si>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</si>
  <si>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</si>
  <si>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</si>
  <si>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</si>
  <si>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</si>
  <si>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</si>
  <si>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</si>
  <si>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</si>
  <si>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</si>
  <si>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</si>
  <si>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</si>
  <si>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</si>
  <si>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</si>
  <si>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</si>
  <si>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</si>
  <si>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</si>
  <si>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</si>
  <si>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</si>
  <si>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</si>
  <si>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</t>
  </si>
  <si>
    <t>(підпис)</t>
  </si>
  <si>
    <t>У. Майновий стан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</si>
  <si>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</si>
  <si>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 xml:space="preserve">         в т.ч. основні засоби (первісна вартість)</t>
  </si>
  <si>
    <t>Незавершені капітальні інвестиції</t>
  </si>
  <si>
    <t>Запаси</t>
  </si>
  <si>
    <t xml:space="preserve">Паливо-мастильні матеріали </t>
  </si>
  <si>
    <t xml:space="preserve">Інші матеріали </t>
  </si>
  <si>
    <t>Дизенфекційні засоби</t>
  </si>
  <si>
    <t>Інші медичні засоби</t>
  </si>
  <si>
    <t>витрати, пов’язані з використанням власних та орендованих службових автомобілів</t>
  </si>
  <si>
    <t xml:space="preserve">Інший персонал 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</si>
  <si>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</si>
  <si>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Послуги протипожежного захисту</t>
  </si>
  <si>
    <t>Охоронні послуги об"єктів</t>
  </si>
  <si>
    <t>Коефіцієнт відношення капітальних інвестицій до загальних видатків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</si>
  <si>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</si>
  <si>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</si>
  <si>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</si>
  <si>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</si>
  <si>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</si>
  <si>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</si>
  <si>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</si>
  <si>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 xml:space="preserve">1. Доходи за програмою медичних гарантій за пакетами медичних послуг </t>
  </si>
  <si>
    <t>2. Дохід з місцевого бюджету за цільовими програмами, у т.ч.:</t>
  </si>
  <si>
    <t>відшкодування витрат на оплату праці лікарів- інтернів</t>
  </si>
  <si>
    <t>інші (розшифрувати)</t>
  </si>
  <si>
    <t xml:space="preserve">інші </t>
  </si>
  <si>
    <t>до рішення виконавчого комітету Мукачівської міської ради</t>
  </si>
  <si>
    <t>(посада)</t>
  </si>
  <si>
    <t>3. Інші операційні доходи (розшифрувати)</t>
  </si>
  <si>
    <t xml:space="preserve">      3. Інформація про бізнес підприємства </t>
  </si>
  <si>
    <t xml:space="preserve">Інші джерела (Назва) </t>
  </si>
  <si>
    <t>Міський голова</t>
  </si>
  <si>
    <t>Балога А.В.</t>
  </si>
  <si>
    <t>"                 "</t>
  </si>
  <si>
    <t xml:space="preserve">Додаток            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</si>
  <si>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</si>
  <si>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</si>
  <si>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t>Мукачівська територіальна громада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</si>
  <si>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</si>
  <si>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</si>
  <si>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86.10</t>
  </si>
  <si>
    <t>89600, Закарпатська обл.,м.Мукачево, вул. Я.Мудрого,48</t>
  </si>
  <si>
    <t>Чубірко Мирослава Михайлівна</t>
  </si>
  <si>
    <t>вакцінація від гострої респіраторної хвороби COVID-19 спричиненої короновірусом SARS-CoV-2</t>
  </si>
  <si>
    <t>за плано вий рік</t>
  </si>
  <si>
    <t>86.10 Діяльність лікарняних закладів</t>
  </si>
  <si>
    <t>Х</t>
  </si>
  <si>
    <t>Комунального некомерційного підприємства "Центр первинної медико-санітарної допомоги Мукачівської міської територіальної громади"</t>
  </si>
  <si>
    <t xml:space="preserve">тис. грн </t>
  </si>
  <si>
    <t xml:space="preserve">господарські потреби </t>
  </si>
  <si>
    <t>ЗАЗ 110307</t>
  </si>
  <si>
    <t>+380509139866</t>
  </si>
  <si>
    <t>2022р.</t>
  </si>
  <si>
    <r>
      <t xml:space="preserve">ФІНАНСОВИЙ ПЛАН ПІДПРИЄМСТВА НА  </t>
    </r>
    <r>
      <rPr>
        <b/>
        <u/>
        <sz val="16"/>
        <rFont val="Times New Roman"/>
        <family val="1"/>
        <charset val="204"/>
      </rPr>
      <t xml:space="preserve"> 2023 </t>
    </r>
    <r>
      <rPr>
        <b/>
        <sz val="16"/>
        <rFont val="Times New Roman"/>
        <family val="1"/>
        <charset val="204"/>
      </rPr>
      <t xml:space="preserve"> рік</t>
    </r>
  </si>
  <si>
    <t>забезпечення кадрового потенціалу системи охорони здоров"я, шляхом організації надання медичної допомоги із залученням лікарів-інтернів</t>
  </si>
  <si>
    <r>
      <rPr>
        <sz val="14"/>
        <rFont val="Times New Roman"/>
        <family val="1"/>
        <charset val="204"/>
      </rPr>
      <t xml:space="preserve">Директор   </t>
    </r>
    <r>
      <rPr>
        <u/>
        <sz val="14"/>
        <rFont val="Times New Roman"/>
        <family val="1"/>
        <charset val="204"/>
      </rPr>
      <t xml:space="preserve">                                                                                         КНП "ЦПМСД Мукачівської міської територіальної громади"</t>
    </r>
  </si>
  <si>
    <t>Мирослава ЧУБІРКО</t>
  </si>
  <si>
    <t xml:space="preserve">         (ініціали, прізвище)    </t>
  </si>
  <si>
    <t xml:space="preserve">Керуючий справами виконавчого комітету                            Мукачівської міської ради </t>
  </si>
  <si>
    <t>Олександр  ЛЕНДЄЛ</t>
  </si>
  <si>
    <t>Директор                                                                                            КНП "ЦПМСД Мукачівської міської територіальної громади"</t>
  </si>
  <si>
    <t xml:space="preserve"> (ініціали, прізвище)    </t>
  </si>
  <si>
    <t>до фінансового плану на 2023 рік</t>
  </si>
  <si>
    <t>№ 448 від 11.10.2022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</si>
</sst>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#,##0.0"/>
    <numFmt numFmtId="166" formatCode="0.0"/>
    <numFmt numFmtId="167" formatCode="_(&quot;$&quot;* #,##0.00_);_(&quot;$&quot;* \(#,##0.00\);_(&quot;$&quot;* &quot;-&quot;??_);_(@_)"/>
    <numFmt numFmtId="168" formatCode="_(* #,##0.0_);_(* \(#,##0.0\);_(* &quot;-&quot;_);_(@_)"/>
    <numFmt numFmtId="169" formatCode="_(* #,##0.0_);_(* \(#,##0.0\);_(* &quot;-&quot;??_);_(@_)"/>
    <numFmt numFmtId="170" formatCode="_(* #,##0_);_(* \(#,##0\);_(* &quot;-&quot;??_);_(@_)"/>
    <numFmt numFmtId="171" formatCode="0.0;[Red]0.0"/>
    <numFmt numFmtId="172" formatCode="#,##0.0;[Red]#,##0.0"/>
    <numFmt numFmtId="173" formatCode="#,##0.0_₴;[Red]#,##0.0_₴"/>
    <numFmt numFmtId="174" formatCode="_-* #,##0.0\ _₴_-;\-* #,##0.0\ _₴_-;_-* &quot;-&quot;?\ _₴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</font>
    <font>
      <u val="singleAccounting"/>
      <sz val="14"/>
      <name val="Times New Roman"/>
      <family val="1"/>
      <charset val="204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51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top" wrapText="1" indent="2"/>
    </xf>
    <xf numFmtId="0" fontId="15" fillId="0" borderId="7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 shrinkToFit="1"/>
    </xf>
    <xf numFmtId="0" fontId="8" fillId="0" borderId="0" xfId="1" applyFont="1"/>
    <xf numFmtId="0" fontId="8" fillId="0" borderId="0" xfId="1" applyFont="1" applyAlignment="1">
      <alignment vertical="center"/>
    </xf>
    <xf numFmtId="0" fontId="4" fillId="0" borderId="0" xfId="1" applyFont="1"/>
    <xf numFmtId="0" fontId="4" fillId="0" borderId="10" xfId="1" applyFont="1" applyBorder="1"/>
    <xf numFmtId="0" fontId="4" fillId="0" borderId="8" xfId="1" applyFont="1" applyBorder="1" applyAlignment="1">
      <alignment vertical="center" wrapText="1"/>
    </xf>
    <xf numFmtId="0" fontId="17" fillId="0" borderId="0" xfId="1" applyFont="1"/>
    <xf numFmtId="0" fontId="17" fillId="0" borderId="0" xfId="1" applyFont="1" applyAlignment="1">
      <alignment vertical="center"/>
    </xf>
    <xf numFmtId="0" fontId="4" fillId="0" borderId="7" xfId="1" applyFont="1" applyBorder="1" applyAlignment="1">
      <alignment horizontal="left" wrapText="1" indent="2"/>
    </xf>
    <xf numFmtId="0" fontId="5" fillId="0" borderId="7" xfId="1" applyFont="1" applyBorder="1" applyAlignment="1">
      <alignment horizontal="left" vertical="center" wrapText="1" indent="2"/>
    </xf>
    <xf numFmtId="0" fontId="4" fillId="0" borderId="9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1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4" fillId="0" borderId="7" xfId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left" vertical="center" wrapText="1" indent="2"/>
    </xf>
    <xf numFmtId="0" fontId="4" fillId="0" borderId="7" xfId="1" applyFont="1" applyFill="1" applyBorder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1" applyFont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7" xfId="1" applyFont="1" applyBorder="1" applyAlignment="1">
      <alignment vertical="center" wrapText="1"/>
    </xf>
    <xf numFmtId="0" fontId="15" fillId="0" borderId="6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vertical="center"/>
    </xf>
    <xf numFmtId="0" fontId="22" fillId="0" borderId="6" xfId="1" applyFont="1" applyFill="1" applyBorder="1" applyAlignment="1">
      <alignment horizontal="center" vertical="center" wrapText="1" shrinkToFit="1"/>
    </xf>
    <xf numFmtId="169" fontId="8" fillId="0" borderId="0" xfId="1" applyNumberFormat="1" applyFont="1" applyFill="1" applyBorder="1" applyAlignment="1">
      <alignment vertical="center" wrapText="1"/>
    </xf>
    <xf numFmtId="169" fontId="24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left" vertical="center" wrapText="1" shrinkToFi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169" fontId="8" fillId="0" borderId="9" xfId="1" applyNumberFormat="1" applyFont="1" applyFill="1" applyBorder="1" applyAlignment="1">
      <alignment vertical="center" wrapText="1"/>
    </xf>
    <xf numFmtId="169" fontId="8" fillId="0" borderId="8" xfId="1" applyNumberFormat="1" applyFont="1" applyFill="1" applyBorder="1" applyAlignment="1">
      <alignment vertical="center" wrapText="1"/>
    </xf>
    <xf numFmtId="169" fontId="24" fillId="0" borderId="9" xfId="1" applyNumberFormat="1" applyFont="1" applyFill="1" applyBorder="1" applyAlignment="1">
      <alignment vertical="center" wrapText="1"/>
    </xf>
    <xf numFmtId="169" fontId="2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170" fontId="4" fillId="4" borderId="7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71" fontId="3" fillId="4" borderId="7" xfId="1" applyNumberFormat="1" applyFont="1" applyFill="1" applyBorder="1" applyAlignment="1">
      <alignment horizontal="center" vertical="center" wrapText="1"/>
    </xf>
    <xf numFmtId="171" fontId="3" fillId="0" borderId="7" xfId="1" applyNumberFormat="1" applyFont="1" applyFill="1" applyBorder="1" applyAlignment="1">
      <alignment horizontal="center" vertical="center" wrapText="1"/>
    </xf>
    <xf numFmtId="170" fontId="5" fillId="4" borderId="7" xfId="1" applyNumberFormat="1" applyFont="1" applyFill="1" applyBorder="1" applyAlignment="1">
      <alignment horizontal="center" vertical="center" wrapText="1"/>
    </xf>
    <xf numFmtId="169" fontId="5" fillId="4" borderId="7" xfId="1" applyNumberFormat="1" applyFont="1" applyFill="1" applyBorder="1" applyAlignment="1">
      <alignment horizontal="center" vertical="center" wrapText="1"/>
    </xf>
    <xf numFmtId="171" fontId="12" fillId="4" borderId="7" xfId="1" applyNumberFormat="1" applyFont="1" applyFill="1" applyBorder="1" applyAlignment="1">
      <alignment horizontal="center" vertical="center" wrapText="1"/>
    </xf>
    <xf numFmtId="166" fontId="4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25" fillId="0" borderId="0" xfId="1" applyFont="1" applyFill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0" fontId="4" fillId="0" borderId="7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166" fontId="23" fillId="0" borderId="0" xfId="1" applyNumberFormat="1" applyFont="1" applyFill="1" applyBorder="1" applyAlignment="1">
      <alignment vertical="center"/>
    </xf>
    <xf numFmtId="0" fontId="8" fillId="0" borderId="0" xfId="1" applyFont="1" applyBorder="1"/>
    <xf numFmtId="0" fontId="17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3" fontId="4" fillId="0" borderId="7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4" fillId="0" borderId="7" xfId="1" applyFont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4" fillId="0" borderId="0" xfId="1" applyFont="1" applyBorder="1" applyAlignment="1">
      <alignment vertical="center"/>
    </xf>
    <xf numFmtId="165" fontId="28" fillId="0" borderId="0" xfId="1" applyNumberFormat="1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10" xfId="1" applyFont="1" applyBorder="1" applyAlignment="1">
      <alignment vertical="center"/>
    </xf>
    <xf numFmtId="0" fontId="4" fillId="0" borderId="1" xfId="1" applyFont="1" applyBorder="1" applyAlignment="1"/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left" vertical="center"/>
    </xf>
    <xf numFmtId="0" fontId="16" fillId="0" borderId="7" xfId="1" applyFont="1" applyBorder="1" applyAlignment="1">
      <alignment vertical="center"/>
    </xf>
    <xf numFmtId="172" fontId="15" fillId="0" borderId="7" xfId="1" applyNumberFormat="1" applyFont="1" applyBorder="1" applyAlignment="1">
      <alignment horizontal="right" vertical="center" wrapText="1"/>
    </xf>
    <xf numFmtId="172" fontId="5" fillId="2" borderId="7" xfId="1" applyNumberFormat="1" applyFont="1" applyFill="1" applyBorder="1" applyAlignment="1">
      <alignment vertical="top" wrapText="1"/>
    </xf>
    <xf numFmtId="172" fontId="4" fillId="0" borderId="7" xfId="1" applyNumberFormat="1" applyFont="1" applyFill="1" applyBorder="1" applyAlignment="1">
      <alignment horizontal="center" vertical="center" wrapText="1"/>
    </xf>
    <xf numFmtId="172" fontId="10" fillId="0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vertical="center" wrapText="1"/>
    </xf>
    <xf numFmtId="172" fontId="11" fillId="0" borderId="7" xfId="1" applyNumberFormat="1" applyFont="1" applyBorder="1" applyAlignment="1">
      <alignment horizontal="center" vertical="center" wrapText="1"/>
    </xf>
    <xf numFmtId="172" fontId="4" fillId="0" borderId="7" xfId="1" applyNumberFormat="1" applyFont="1" applyFill="1" applyBorder="1" applyAlignment="1">
      <alignment vertical="center" wrapText="1"/>
    </xf>
    <xf numFmtId="172" fontId="4" fillId="0" borderId="7" xfId="1" applyNumberFormat="1" applyFont="1" applyFill="1" applyBorder="1" applyAlignment="1">
      <alignment vertical="center"/>
    </xf>
    <xf numFmtId="172" fontId="4" fillId="0" borderId="7" xfId="1" applyNumberFormat="1" applyFont="1" applyFill="1" applyBorder="1" applyAlignment="1">
      <alignment horizontal="center" vertical="center"/>
    </xf>
    <xf numFmtId="172" fontId="4" fillId="2" borderId="7" xfId="1" applyNumberFormat="1" applyFont="1" applyFill="1" applyBorder="1" applyAlignment="1">
      <alignment horizontal="center" vertical="center" wrapText="1"/>
    </xf>
    <xf numFmtId="172" fontId="11" fillId="2" borderId="7" xfId="1" applyNumberFormat="1" applyFont="1" applyFill="1" applyBorder="1" applyAlignment="1">
      <alignment horizontal="center" vertical="center" wrapText="1"/>
    </xf>
    <xf numFmtId="172" fontId="11" fillId="0" borderId="7" xfId="1" applyNumberFormat="1" applyFont="1" applyFill="1" applyBorder="1" applyAlignment="1">
      <alignment horizontal="center" vertical="center" wrapText="1"/>
    </xf>
    <xf numFmtId="172" fontId="15" fillId="0" borderId="7" xfId="1" applyNumberFormat="1" applyFont="1" applyBorder="1" applyAlignment="1">
      <alignment vertical="center"/>
    </xf>
    <xf numFmtId="172" fontId="15" fillId="0" borderId="7" xfId="1" applyNumberFormat="1" applyFont="1" applyBorder="1" applyAlignment="1">
      <alignment horizontal="right" vertical="center"/>
    </xf>
    <xf numFmtId="172" fontId="15" fillId="0" borderId="7" xfId="1" applyNumberFormat="1" applyFont="1" applyFill="1" applyBorder="1" applyAlignment="1">
      <alignment horizontal="right" vertical="center" wrapText="1"/>
    </xf>
    <xf numFmtId="172" fontId="18" fillId="2" borderId="7" xfId="1" applyNumberFormat="1" applyFont="1" applyFill="1" applyBorder="1" applyAlignment="1">
      <alignment horizontal="center" vertical="center" wrapText="1"/>
    </xf>
    <xf numFmtId="172" fontId="15" fillId="2" borderId="7" xfId="1" applyNumberFormat="1" applyFont="1" applyFill="1" applyBorder="1" applyAlignment="1">
      <alignment horizontal="center" vertical="center" wrapText="1"/>
    </xf>
    <xf numFmtId="172" fontId="18" fillId="5" borderId="7" xfId="1" applyNumberFormat="1" applyFont="1" applyFill="1" applyBorder="1" applyAlignment="1">
      <alignment horizontal="right" vertical="center" wrapText="1"/>
    </xf>
    <xf numFmtId="172" fontId="18" fillId="6" borderId="7" xfId="1" applyNumberFormat="1" applyFont="1" applyFill="1" applyBorder="1" applyAlignment="1">
      <alignment horizontal="right" vertical="center" wrapText="1"/>
    </xf>
    <xf numFmtId="172" fontId="18" fillId="2" borderId="7" xfId="1" applyNumberFormat="1" applyFont="1" applyFill="1" applyBorder="1" applyAlignment="1">
      <alignment horizontal="right" vertical="center" wrapText="1"/>
    </xf>
    <xf numFmtId="172" fontId="4" fillId="0" borderId="7" xfId="1" applyNumberFormat="1" applyFont="1" applyBorder="1" applyAlignment="1">
      <alignment horizontal="right" vertical="center" wrapText="1"/>
    </xf>
    <xf numFmtId="172" fontId="11" fillId="0" borderId="7" xfId="1" applyNumberFormat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4" fillId="0" borderId="7" xfId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166" fontId="4" fillId="0" borderId="7" xfId="1" applyNumberFormat="1" applyFont="1" applyBorder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center" vertical="center" wrapText="1"/>
    </xf>
    <xf numFmtId="172" fontId="5" fillId="0" borderId="7" xfId="1" applyNumberFormat="1" applyFont="1" applyFill="1" applyBorder="1" applyAlignment="1">
      <alignment horizontal="center" vertical="center" wrapText="1"/>
    </xf>
    <xf numFmtId="173" fontId="4" fillId="0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right" vertical="top" wrapText="1"/>
    </xf>
    <xf numFmtId="172" fontId="18" fillId="3" borderId="7" xfId="1" applyNumberFormat="1" applyFont="1" applyFill="1" applyBorder="1" applyAlignment="1">
      <alignment horizontal="right" vertical="top" wrapText="1"/>
    </xf>
    <xf numFmtId="165" fontId="4" fillId="5" borderId="7" xfId="1" applyNumberFormat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right" vertical="center" wrapText="1"/>
    </xf>
    <xf numFmtId="172" fontId="18" fillId="0" borderId="7" xfId="1" applyNumberFormat="1" applyFont="1" applyBorder="1" applyAlignment="1">
      <alignment horizontal="right" vertical="center" wrapText="1"/>
    </xf>
    <xf numFmtId="4" fontId="15" fillId="0" borderId="7" xfId="1" applyNumberFormat="1" applyFont="1" applyFill="1" applyBorder="1" applyAlignment="1">
      <alignment horizontal="right" vertical="center" wrapText="1"/>
    </xf>
    <xf numFmtId="0" fontId="18" fillId="0" borderId="9" xfId="1" applyFont="1" applyFill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3" fontId="15" fillId="0" borderId="7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horizontal="center" vertical="center"/>
    </xf>
    <xf numFmtId="169" fontId="4" fillId="4" borderId="7" xfId="1" applyNumberFormat="1" applyFont="1" applyFill="1" applyBorder="1" applyAlignment="1">
      <alignment horizontal="right" vertical="center" wrapText="1"/>
    </xf>
    <xf numFmtId="169" fontId="5" fillId="4" borderId="7" xfId="1" applyNumberFormat="1" applyFont="1" applyFill="1" applyBorder="1" applyAlignment="1">
      <alignment horizontal="right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171" fontId="12" fillId="4" borderId="7" xfId="1" applyNumberFormat="1" applyFont="1" applyFill="1" applyBorder="1" applyAlignment="1">
      <alignment horizontal="right" vertical="center" wrapText="1"/>
    </xf>
    <xf numFmtId="166" fontId="12" fillId="4" borderId="7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168" fontId="4" fillId="0" borderId="0" xfId="1" applyNumberFormat="1" applyFont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5" fillId="0" borderId="7" xfId="1" applyFont="1" applyBorder="1" applyAlignment="1">
      <alignment horizontal="right" vertical="center" wrapText="1"/>
    </xf>
    <xf numFmtId="4" fontId="4" fillId="0" borderId="7" xfId="1" applyNumberFormat="1" applyFont="1" applyFill="1" applyBorder="1" applyAlignment="1">
      <alignment horizontal="right" vertical="center" wrapText="1"/>
    </xf>
    <xf numFmtId="172" fontId="5" fillId="0" borderId="7" xfId="0" applyNumberFormat="1" applyFont="1" applyFill="1" applyBorder="1" applyAlignment="1">
      <alignment horizontal="center" vertical="center" wrapText="1"/>
    </xf>
    <xf numFmtId="166" fontId="4" fillId="0" borderId="7" xfId="1" applyNumberFormat="1" applyFont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center"/>
    </xf>
    <xf numFmtId="168" fontId="18" fillId="4" borderId="7" xfId="0" applyNumberFormat="1" applyFont="1" applyFill="1" applyBorder="1" applyAlignment="1">
      <alignment horizontal="center" vertical="center" wrapText="1"/>
    </xf>
    <xf numFmtId="172" fontId="15" fillId="0" borderId="7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horizontal="center" vertical="center" wrapText="1"/>
    </xf>
    <xf numFmtId="3" fontId="10" fillId="3" borderId="7" xfId="1" applyNumberFormat="1" applyFont="1" applyFill="1" applyBorder="1" applyAlignment="1">
      <alignment horizontal="center" vertical="center" wrapText="1"/>
    </xf>
    <xf numFmtId="3" fontId="4" fillId="3" borderId="7" xfId="1" applyNumberFormat="1" applyFont="1" applyFill="1" applyBorder="1" applyAlignment="1">
      <alignment horizontal="center" vertical="center" wrapText="1"/>
    </xf>
    <xf numFmtId="3" fontId="11" fillId="3" borderId="7" xfId="1" applyNumberFormat="1" applyFont="1" applyFill="1" applyBorder="1" applyAlignment="1">
      <alignment horizontal="center" vertical="center" wrapText="1"/>
    </xf>
    <xf numFmtId="172" fontId="15" fillId="0" borderId="7" xfId="1" applyNumberFormat="1" applyFont="1" applyBorder="1" applyAlignment="1">
      <alignment horizontal="center" vertical="center" wrapText="1"/>
    </xf>
    <xf numFmtId="168" fontId="15" fillId="0" borderId="7" xfId="0" applyNumberFormat="1" applyFont="1" applyFill="1" applyBorder="1" applyAlignment="1">
      <alignment horizontal="center" vertical="center" wrapText="1"/>
    </xf>
    <xf numFmtId="172" fontId="18" fillId="0" borderId="7" xfId="1" applyNumberFormat="1" applyFont="1" applyFill="1" applyBorder="1" applyAlignment="1">
      <alignment horizontal="center" vertical="center" wrapText="1"/>
    </xf>
    <xf numFmtId="172" fontId="4" fillId="0" borderId="0" xfId="1" applyNumberFormat="1" applyFont="1" applyAlignment="1">
      <alignment vertical="center"/>
    </xf>
    <xf numFmtId="165" fontId="22" fillId="5" borderId="7" xfId="1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center" vertical="center" wrapText="1"/>
    </xf>
    <xf numFmtId="165" fontId="22" fillId="0" borderId="7" xfId="1" applyNumberFormat="1" applyFont="1" applyFill="1" applyBorder="1" applyAlignment="1">
      <alignment horizontal="center" vertical="center" wrapText="1"/>
    </xf>
    <xf numFmtId="172" fontId="4" fillId="3" borderId="6" xfId="1" applyNumberFormat="1" applyFont="1" applyFill="1" applyBorder="1" applyAlignment="1">
      <alignment horizontal="right" vertical="center" wrapText="1"/>
    </xf>
    <xf numFmtId="172" fontId="4" fillId="3" borderId="8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165" fontId="23" fillId="5" borderId="7" xfId="1" applyNumberFormat="1" applyFont="1" applyFill="1" applyBorder="1" applyAlignment="1">
      <alignment horizontal="center" vertical="center" wrapText="1"/>
    </xf>
    <xf numFmtId="174" fontId="4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4" fillId="3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vertical="center" wrapText="1"/>
    </xf>
    <xf numFmtId="0" fontId="23" fillId="3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164" fontId="30" fillId="0" borderId="0" xfId="1" applyNumberFormat="1" applyFont="1" applyAlignment="1"/>
    <xf numFmtId="0" fontId="31" fillId="0" borderId="0" xfId="0" applyFont="1" applyAlignment="1"/>
    <xf numFmtId="0" fontId="17" fillId="0" borderId="0" xfId="1" applyFont="1" applyFill="1" applyBorder="1" applyAlignment="1"/>
    <xf numFmtId="0" fontId="4" fillId="0" borderId="0" xfId="1" applyFont="1" applyFill="1" applyBorder="1" applyAlignment="1">
      <alignment vertical="center" wrapText="1"/>
    </xf>
    <xf numFmtId="0" fontId="2" fillId="0" borderId="0" xfId="1" applyFill="1" applyBorder="1" applyAlignment="1">
      <alignment vertical="center" wrapText="1"/>
    </xf>
    <xf numFmtId="164" fontId="4" fillId="0" borderId="0" xfId="1" applyNumberFormat="1" applyFont="1" applyAlignment="1"/>
    <xf numFmtId="0" fontId="1" fillId="0" borderId="0" xfId="0" applyFont="1" applyAlignment="1"/>
    <xf numFmtId="164" fontId="30" fillId="0" borderId="0" xfId="1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wrapText="1"/>
    </xf>
    <xf numFmtId="0" fontId="17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169" fontId="22" fillId="0" borderId="6" xfId="1" applyNumberFormat="1" applyFont="1" applyFill="1" applyBorder="1" applyAlignment="1">
      <alignment horizontal="center" vertical="center" wrapText="1"/>
    </xf>
    <xf numFmtId="169" fontId="22" fillId="0" borderId="8" xfId="1" applyNumberFormat="1" applyFont="1" applyFill="1" applyBorder="1" applyAlignment="1">
      <alignment horizontal="center" vertical="center" wrapText="1"/>
    </xf>
    <xf numFmtId="169" fontId="23" fillId="0" borderId="6" xfId="1" applyNumberFormat="1" applyFont="1" applyFill="1" applyBorder="1" applyAlignment="1">
      <alignment horizontal="center" vertical="center" wrapText="1"/>
    </xf>
    <xf numFmtId="169" fontId="23" fillId="0" borderId="8" xfId="1" applyNumberFormat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166" fontId="5" fillId="4" borderId="6" xfId="1" applyNumberFormat="1" applyFont="1" applyFill="1" applyBorder="1" applyAlignment="1">
      <alignment horizontal="center" vertical="center" wrapText="1"/>
    </xf>
    <xf numFmtId="166" fontId="5" fillId="4" borderId="8" xfId="1" applyNumberFormat="1" applyFont="1" applyFill="1" applyBorder="1" applyAlignment="1">
      <alignment horizontal="center" vertical="center" wrapText="1"/>
    </xf>
    <xf numFmtId="166" fontId="22" fillId="4" borderId="6" xfId="1" applyNumberFormat="1" applyFont="1" applyFill="1" applyBorder="1" applyAlignment="1">
      <alignment horizontal="center" vertical="center" wrapText="1"/>
    </xf>
    <xf numFmtId="166" fontId="22" fillId="4" borderId="8" xfId="1" applyNumberFormat="1" applyFont="1" applyFill="1" applyBorder="1" applyAlignment="1">
      <alignment horizontal="center" vertical="center" wrapText="1"/>
    </xf>
    <xf numFmtId="169" fontId="5" fillId="0" borderId="6" xfId="1" applyNumberFormat="1" applyFont="1" applyFill="1" applyBorder="1" applyAlignment="1">
      <alignment horizontal="center"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1" fontId="5" fillId="4" borderId="6" xfId="1" applyNumberFormat="1" applyFont="1" applyFill="1" applyBorder="1" applyAlignment="1">
      <alignment horizontal="center" vertical="center" wrapText="1"/>
    </xf>
    <xf numFmtId="1" fontId="5" fillId="4" borderId="8" xfId="1" applyNumberFormat="1" applyFont="1" applyFill="1" applyBorder="1" applyAlignment="1">
      <alignment horizontal="center" vertical="center" wrapText="1"/>
    </xf>
    <xf numFmtId="165" fontId="22" fillId="4" borderId="6" xfId="1" applyNumberFormat="1" applyFont="1" applyFill="1" applyBorder="1" applyAlignment="1">
      <alignment horizontal="center" vertical="center" wrapText="1"/>
    </xf>
    <xf numFmtId="165" fontId="22" fillId="4" borderId="8" xfId="1" applyNumberFormat="1" applyFont="1" applyFill="1" applyBorder="1" applyAlignment="1">
      <alignment horizontal="center" vertical="center" wrapText="1"/>
    </xf>
    <xf numFmtId="172" fontId="22" fillId="4" borderId="6" xfId="1" applyNumberFormat="1" applyFont="1" applyFill="1" applyBorder="1" applyAlignment="1">
      <alignment horizontal="center" vertical="center" wrapText="1"/>
    </xf>
    <xf numFmtId="172" fontId="22" fillId="4" borderId="8" xfId="1" applyNumberFormat="1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165" fontId="23" fillId="0" borderId="6" xfId="1" applyNumberFormat="1" applyFont="1" applyFill="1" applyBorder="1" applyAlignment="1">
      <alignment horizontal="center" vertical="center" wrapText="1"/>
    </xf>
    <xf numFmtId="165" fontId="23" fillId="0" borderId="8" xfId="1" applyNumberFormat="1" applyFont="1" applyFill="1" applyBorder="1" applyAlignment="1">
      <alignment horizontal="center" vertical="center" wrapText="1"/>
    </xf>
    <xf numFmtId="1" fontId="22" fillId="4" borderId="6" xfId="1" applyNumberFormat="1" applyFont="1" applyFill="1" applyBorder="1" applyAlignment="1">
      <alignment horizontal="center" vertical="center" wrapText="1"/>
    </xf>
    <xf numFmtId="1" fontId="22" fillId="4" borderId="8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9" xfId="1" applyNumberFormat="1" applyFont="1" applyFill="1" applyBorder="1" applyAlignment="1">
      <alignment horizontal="left"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72" fontId="23" fillId="0" borderId="6" xfId="1" applyNumberFormat="1" applyFont="1" applyFill="1" applyBorder="1" applyAlignment="1">
      <alignment horizontal="right" vertical="center" wrapText="1"/>
    </xf>
    <xf numFmtId="172" fontId="23" fillId="0" borderId="8" xfId="1" applyNumberFormat="1" applyFont="1" applyFill="1" applyBorder="1" applyAlignment="1">
      <alignment horizontal="right" vertical="center" wrapText="1"/>
    </xf>
    <xf numFmtId="169" fontId="22" fillId="5" borderId="6" xfId="1" applyNumberFormat="1" applyFont="1" applyFill="1" applyBorder="1" applyAlignment="1">
      <alignment horizontal="center" vertical="center" wrapText="1"/>
    </xf>
    <xf numFmtId="169" fontId="22" fillId="5" borderId="8" xfId="1" applyNumberFormat="1" applyFont="1" applyFill="1" applyBorder="1" applyAlignment="1">
      <alignment horizontal="center" vertical="center" wrapText="1"/>
    </xf>
    <xf numFmtId="172" fontId="4" fillId="3" borderId="6" xfId="1" applyNumberFormat="1" applyFont="1" applyFill="1" applyBorder="1" applyAlignment="1">
      <alignment horizontal="right" vertical="center" wrapText="1"/>
    </xf>
    <xf numFmtId="172" fontId="4" fillId="3" borderId="8" xfId="1" applyNumberFormat="1" applyFont="1" applyFill="1" applyBorder="1" applyAlignment="1">
      <alignment horizontal="right" vertical="center" wrapText="1"/>
    </xf>
    <xf numFmtId="169" fontId="22" fillId="2" borderId="6" xfId="1" applyNumberFormat="1" applyFont="1" applyFill="1" applyBorder="1" applyAlignment="1">
      <alignment horizontal="center" vertical="center" wrapText="1"/>
    </xf>
    <xf numFmtId="169" fontId="22" fillId="2" borderId="8" xfId="1" applyNumberFormat="1" applyFont="1" applyFill="1" applyBorder="1" applyAlignment="1">
      <alignment horizontal="center" vertical="center" wrapText="1"/>
    </xf>
    <xf numFmtId="172" fontId="5" fillId="2" borderId="6" xfId="1" applyNumberFormat="1" applyFont="1" applyFill="1" applyBorder="1" applyAlignment="1">
      <alignment horizontal="right" vertical="center" wrapText="1"/>
    </xf>
    <xf numFmtId="172" fontId="5" fillId="2" borderId="8" xfId="1" applyNumberFormat="1" applyFont="1" applyFill="1" applyBorder="1" applyAlignment="1">
      <alignment horizontal="right" vertical="center" wrapText="1"/>
    </xf>
    <xf numFmtId="170" fontId="23" fillId="0" borderId="6" xfId="1" applyNumberFormat="1" applyFont="1" applyFill="1" applyBorder="1" applyAlignment="1">
      <alignment horizontal="center" vertical="center" wrapText="1"/>
    </xf>
    <xf numFmtId="170" fontId="23" fillId="0" borderId="8" xfId="1" applyNumberFormat="1" applyFont="1" applyFill="1" applyBorder="1" applyAlignment="1">
      <alignment horizontal="center" vertical="center" wrapText="1"/>
    </xf>
    <xf numFmtId="169" fontId="22" fillId="5" borderId="6" xfId="1" applyNumberFormat="1" applyFont="1" applyFill="1" applyBorder="1" applyAlignment="1">
      <alignment horizontal="left" vertical="center" wrapText="1"/>
    </xf>
    <xf numFmtId="169" fontId="22" fillId="5" borderId="8" xfId="1" applyNumberFormat="1" applyFont="1" applyFill="1" applyBorder="1" applyAlignment="1">
      <alignment horizontal="left" vertical="center" wrapText="1"/>
    </xf>
    <xf numFmtId="172" fontId="23" fillId="0" borderId="6" xfId="1" applyNumberFormat="1" applyFont="1" applyFill="1" applyBorder="1" applyAlignment="1">
      <alignment horizontal="center" vertical="center" wrapText="1"/>
    </xf>
    <xf numFmtId="172" fontId="23" fillId="0" borderId="8" xfId="1" applyNumberFormat="1" applyFont="1" applyFill="1" applyBorder="1" applyAlignment="1">
      <alignment horizontal="center" vertical="center" wrapText="1"/>
    </xf>
    <xf numFmtId="172" fontId="22" fillId="5" borderId="6" xfId="1" applyNumberFormat="1" applyFont="1" applyFill="1" applyBorder="1" applyAlignment="1">
      <alignment horizontal="right" vertical="center" wrapText="1"/>
    </xf>
    <xf numFmtId="172" fontId="22" fillId="5" borderId="8" xfId="1" applyNumberFormat="1" applyFont="1" applyFill="1" applyBorder="1" applyAlignment="1">
      <alignment horizontal="right" vertical="center" wrapText="1"/>
    </xf>
    <xf numFmtId="172" fontId="5" fillId="5" borderId="6" xfId="1" applyNumberFormat="1" applyFont="1" applyFill="1" applyBorder="1" applyAlignment="1">
      <alignment horizontal="right" vertical="center" wrapText="1"/>
    </xf>
    <xf numFmtId="172" fontId="5" fillId="5" borderId="8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170" fontId="5" fillId="0" borderId="0" xfId="1" applyNumberFormat="1" applyFont="1" applyFill="1" applyBorder="1" applyAlignment="1">
      <alignment horizontal="center" vertical="center" wrapText="1"/>
    </xf>
    <xf numFmtId="170" fontId="26" fillId="0" borderId="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170" fontId="8" fillId="0" borderId="6" xfId="1" applyNumberFormat="1" applyFont="1" applyFill="1" applyBorder="1" applyAlignment="1">
      <alignment horizontal="center" vertical="center" wrapText="1"/>
    </xf>
    <xf numFmtId="170" fontId="8" fillId="0" borderId="9" xfId="1" applyNumberFormat="1" applyFont="1" applyFill="1" applyBorder="1" applyAlignment="1">
      <alignment horizontal="center" vertical="center" wrapText="1"/>
    </xf>
    <xf numFmtId="170" fontId="8" fillId="0" borderId="8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lef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69" fontId="8" fillId="0" borderId="6" xfId="1" applyNumberFormat="1" applyFont="1" applyFill="1" applyBorder="1" applyAlignment="1">
      <alignment horizontal="center" vertical="center" wrapText="1"/>
    </xf>
    <xf numFmtId="169" fontId="8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9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169" fontId="23" fillId="0" borderId="9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170" fontId="23" fillId="0" borderId="9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170" fontId="5" fillId="4" borderId="6" xfId="1" applyNumberFormat="1" applyFont="1" applyFill="1" applyBorder="1" applyAlignment="1">
      <alignment horizontal="center" vertical="center" wrapText="1"/>
    </xf>
    <xf numFmtId="170" fontId="5" fillId="4" borderId="9" xfId="1" applyNumberFormat="1" applyFont="1" applyFill="1" applyBorder="1" applyAlignment="1">
      <alignment horizontal="center" vertical="center" wrapText="1"/>
    </xf>
    <xf numFmtId="170" fontId="5" fillId="4" borderId="8" xfId="1" applyNumberFormat="1" applyFont="1" applyFill="1" applyBorder="1" applyAlignment="1">
      <alignment horizontal="center" vertical="center" wrapText="1"/>
    </xf>
    <xf numFmtId="169" fontId="22" fillId="4" borderId="6" xfId="1" applyNumberFormat="1" applyFont="1" applyFill="1" applyBorder="1" applyAlignment="1">
      <alignment horizontal="center" vertical="center" wrapText="1"/>
    </xf>
    <xf numFmtId="169" fontId="22" fillId="4" borderId="9" xfId="1" applyNumberFormat="1" applyFont="1" applyFill="1" applyBorder="1" applyAlignment="1">
      <alignment horizontal="center" vertical="center" wrapText="1"/>
    </xf>
    <xf numFmtId="169" fontId="23" fillId="2" borderId="6" xfId="1" applyNumberFormat="1" applyFont="1" applyFill="1" applyBorder="1" applyAlignment="1">
      <alignment horizontal="center" vertical="center" wrapText="1"/>
    </xf>
    <xf numFmtId="169" fontId="24" fillId="0" borderId="6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right" wrapText="1"/>
    </xf>
    <xf numFmtId="166" fontId="8" fillId="0" borderId="9" xfId="1" applyNumberFormat="1" applyFont="1" applyFill="1" applyBorder="1" applyAlignment="1">
      <alignment horizontal="right" wrapText="1"/>
    </xf>
    <xf numFmtId="166" fontId="8" fillId="0" borderId="8" xfId="1" applyNumberFormat="1" applyFont="1" applyFill="1" applyBorder="1" applyAlignment="1">
      <alignment horizontal="right" wrapTex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170" fontId="4" fillId="0" borderId="6" xfId="1" applyNumberFormat="1" applyFont="1" applyFill="1" applyBorder="1" applyAlignment="1">
      <alignment horizontal="center" vertical="center" wrapText="1"/>
    </xf>
    <xf numFmtId="170" fontId="4" fillId="0" borderId="8" xfId="1" applyNumberFormat="1" applyFont="1" applyFill="1" applyBorder="1" applyAlignment="1">
      <alignment horizontal="center" vertical="center" wrapText="1"/>
    </xf>
    <xf numFmtId="170" fontId="4" fillId="4" borderId="6" xfId="1" applyNumberFormat="1" applyFont="1" applyFill="1" applyBorder="1" applyAlignment="1">
      <alignment horizontal="center" vertical="center" wrapText="1"/>
    </xf>
    <xf numFmtId="170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28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0" fontId="5" fillId="4" borderId="7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</cellXfs>
  <cellStyles count="4">
    <cellStyle name="Денежный 2" xfId="2" xr:uid="{00000000-0005-0000-0000-000000000000}"/>
    <cellStyle name="Звичайний" xfId="0" builtinId="0"/>
    <cellStyle name="Обычный 2" xfId="1" xr:uid="{00000000-0005-0000-0000-000002000000}"/>
    <cellStyle name="Обычный 2 10" xfId="3" xr:uid="{00000000-0005-0000-0000-000003000000}"/>
  </cellStyles>
  <dxfs count="0"/>
  <tableStyles count="0" defaultTableStyle="TableStyleMedium2" defaultPivotStyle="PivotStyleLight16"/>
  <colors>
    <mruColors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N341"/>
  <sheetViews>
    <sheetView tabSelected="1" view="pageBreakPreview" zoomScale="75" zoomScaleNormal="75" zoomScaleSheetLayoutView="75" workbookViewId="0">
      <selection activeCell="F3" sqref="F3:I3"/>
    </sheetView>
  </sheetViews>
  <sheetFormatPr defaultColWidth="9.140625" defaultRowHeight="18.75" x14ac:dyDescent="0.25"/>
  <cols>
    <col min="1" max="1" width="70.28515625" style="2" customWidth="1"/>
    <col min="2" max="2" width="8.42578125" style="3" customWidth="1"/>
    <col min="3" max="3" width="13.85546875" style="3" customWidth="1"/>
    <col min="4" max="4" width="15.85546875" style="3" customWidth="1"/>
    <col min="5" max="5" width="17.42578125" style="2" customWidth="1"/>
    <col min="6" max="6" width="13.5703125" style="2" customWidth="1"/>
    <col min="7" max="7" width="16.7109375" style="2" customWidth="1"/>
    <col min="8" max="8" width="15.28515625" style="2" customWidth="1"/>
    <col min="9" max="9" width="16.85546875" style="2" customWidth="1"/>
    <col min="10" max="10" width="20.5703125" style="2" customWidth="1"/>
    <col min="11" max="11" width="19.42578125" style="2" customWidth="1"/>
    <col min="12" max="12" width="15" style="2" customWidth="1"/>
    <col min="13" max="13" width="15.85546875" style="2" customWidth="1"/>
    <col min="14" max="14" width="15.28515625" style="2" customWidth="1"/>
    <col min="15" max="254" width="9.140625" style="2"/>
    <col min="255" max="255" width="93.140625" style="2" customWidth="1"/>
    <col min="256" max="256" width="17.85546875" style="2" customWidth="1"/>
    <col min="257" max="257" width="16.5703125" style="2" customWidth="1"/>
    <col min="258" max="258" width="19.7109375" style="2" customWidth="1"/>
    <col min="259" max="259" width="16.85546875" style="2" customWidth="1"/>
    <col min="260" max="260" width="17.42578125" style="2" customWidth="1"/>
    <col min="261" max="261" width="16.28515625" style="2" customWidth="1"/>
    <col min="262" max="262" width="20" style="2" customWidth="1"/>
    <col min="263" max="263" width="18.5703125" style="2" customWidth="1"/>
    <col min="264" max="264" width="20.7109375" style="2" customWidth="1"/>
    <col min="265" max="265" width="9.140625" style="2"/>
    <col min="266" max="266" width="9.7109375" style="2" bestFit="1" customWidth="1"/>
    <col min="267" max="510" width="9.140625" style="2"/>
    <col min="511" max="511" width="93.140625" style="2" customWidth="1"/>
    <col min="512" max="512" width="17.85546875" style="2" customWidth="1"/>
    <col min="513" max="513" width="16.5703125" style="2" customWidth="1"/>
    <col min="514" max="514" width="19.7109375" style="2" customWidth="1"/>
    <col min="515" max="515" width="16.85546875" style="2" customWidth="1"/>
    <col min="516" max="516" width="17.42578125" style="2" customWidth="1"/>
    <col min="517" max="517" width="16.28515625" style="2" customWidth="1"/>
    <col min="518" max="518" width="20" style="2" customWidth="1"/>
    <col min="519" max="519" width="18.5703125" style="2" customWidth="1"/>
    <col min="520" max="520" width="20.7109375" style="2" customWidth="1"/>
    <col min="521" max="521" width="9.140625" style="2"/>
    <col min="522" max="522" width="9.7109375" style="2" bestFit="1" customWidth="1"/>
    <col min="523" max="766" width="9.140625" style="2"/>
    <col min="767" max="767" width="93.140625" style="2" customWidth="1"/>
    <col min="768" max="768" width="17.85546875" style="2" customWidth="1"/>
    <col min="769" max="769" width="16.5703125" style="2" customWidth="1"/>
    <col min="770" max="770" width="19.7109375" style="2" customWidth="1"/>
    <col min="771" max="771" width="16.85546875" style="2" customWidth="1"/>
    <col min="772" max="772" width="17.42578125" style="2" customWidth="1"/>
    <col min="773" max="773" width="16.28515625" style="2" customWidth="1"/>
    <col min="774" max="774" width="20" style="2" customWidth="1"/>
    <col min="775" max="775" width="18.5703125" style="2" customWidth="1"/>
    <col min="776" max="776" width="20.7109375" style="2" customWidth="1"/>
    <col min="777" max="777" width="9.140625" style="2"/>
    <col min="778" max="778" width="9.7109375" style="2" bestFit="1" customWidth="1"/>
    <col min="779" max="1022" width="9.140625" style="2"/>
    <col min="1023" max="1023" width="93.140625" style="2" customWidth="1"/>
    <col min="1024" max="1024" width="17.85546875" style="2" customWidth="1"/>
    <col min="1025" max="1025" width="16.5703125" style="2" customWidth="1"/>
    <col min="1026" max="1026" width="19.7109375" style="2" customWidth="1"/>
    <col min="1027" max="1027" width="16.85546875" style="2" customWidth="1"/>
    <col min="1028" max="1028" width="17.42578125" style="2" customWidth="1"/>
    <col min="1029" max="1029" width="16.28515625" style="2" customWidth="1"/>
    <col min="1030" max="1030" width="20" style="2" customWidth="1"/>
    <col min="1031" max="1031" width="18.5703125" style="2" customWidth="1"/>
    <col min="1032" max="1032" width="20.7109375" style="2" customWidth="1"/>
    <col min="1033" max="1033" width="9.140625" style="2"/>
    <col min="1034" max="1034" width="9.7109375" style="2" bestFit="1" customWidth="1"/>
    <col min="1035" max="1278" width="9.140625" style="2"/>
    <col min="1279" max="1279" width="93.140625" style="2" customWidth="1"/>
    <col min="1280" max="1280" width="17.85546875" style="2" customWidth="1"/>
    <col min="1281" max="1281" width="16.5703125" style="2" customWidth="1"/>
    <col min="1282" max="1282" width="19.7109375" style="2" customWidth="1"/>
    <col min="1283" max="1283" width="16.85546875" style="2" customWidth="1"/>
    <col min="1284" max="1284" width="17.42578125" style="2" customWidth="1"/>
    <col min="1285" max="1285" width="16.28515625" style="2" customWidth="1"/>
    <col min="1286" max="1286" width="20" style="2" customWidth="1"/>
    <col min="1287" max="1287" width="18.5703125" style="2" customWidth="1"/>
    <col min="1288" max="1288" width="20.7109375" style="2" customWidth="1"/>
    <col min="1289" max="1289" width="9.140625" style="2"/>
    <col min="1290" max="1290" width="9.7109375" style="2" bestFit="1" customWidth="1"/>
    <col min="1291" max="1534" width="9.140625" style="2"/>
    <col min="1535" max="1535" width="93.140625" style="2" customWidth="1"/>
    <col min="1536" max="1536" width="17.85546875" style="2" customWidth="1"/>
    <col min="1537" max="1537" width="16.5703125" style="2" customWidth="1"/>
    <col min="1538" max="1538" width="19.7109375" style="2" customWidth="1"/>
    <col min="1539" max="1539" width="16.85546875" style="2" customWidth="1"/>
    <col min="1540" max="1540" width="17.42578125" style="2" customWidth="1"/>
    <col min="1541" max="1541" width="16.28515625" style="2" customWidth="1"/>
    <col min="1542" max="1542" width="20" style="2" customWidth="1"/>
    <col min="1543" max="1543" width="18.5703125" style="2" customWidth="1"/>
    <col min="1544" max="1544" width="20.7109375" style="2" customWidth="1"/>
    <col min="1545" max="1545" width="9.140625" style="2"/>
    <col min="1546" max="1546" width="9.7109375" style="2" bestFit="1" customWidth="1"/>
    <col min="1547" max="1790" width="9.140625" style="2"/>
    <col min="1791" max="1791" width="93.140625" style="2" customWidth="1"/>
    <col min="1792" max="1792" width="17.85546875" style="2" customWidth="1"/>
    <col min="1793" max="1793" width="16.5703125" style="2" customWidth="1"/>
    <col min="1794" max="1794" width="19.7109375" style="2" customWidth="1"/>
    <col min="1795" max="1795" width="16.85546875" style="2" customWidth="1"/>
    <col min="1796" max="1796" width="17.42578125" style="2" customWidth="1"/>
    <col min="1797" max="1797" width="16.28515625" style="2" customWidth="1"/>
    <col min="1798" max="1798" width="20" style="2" customWidth="1"/>
    <col min="1799" max="1799" width="18.5703125" style="2" customWidth="1"/>
    <col min="1800" max="1800" width="20.7109375" style="2" customWidth="1"/>
    <col min="1801" max="1801" width="9.140625" style="2"/>
    <col min="1802" max="1802" width="9.7109375" style="2" bestFit="1" customWidth="1"/>
    <col min="1803" max="2046" width="9.140625" style="2"/>
    <col min="2047" max="2047" width="93.140625" style="2" customWidth="1"/>
    <col min="2048" max="2048" width="17.85546875" style="2" customWidth="1"/>
    <col min="2049" max="2049" width="16.5703125" style="2" customWidth="1"/>
    <col min="2050" max="2050" width="19.7109375" style="2" customWidth="1"/>
    <col min="2051" max="2051" width="16.85546875" style="2" customWidth="1"/>
    <col min="2052" max="2052" width="17.42578125" style="2" customWidth="1"/>
    <col min="2053" max="2053" width="16.28515625" style="2" customWidth="1"/>
    <col min="2054" max="2054" width="20" style="2" customWidth="1"/>
    <col min="2055" max="2055" width="18.5703125" style="2" customWidth="1"/>
    <col min="2056" max="2056" width="20.7109375" style="2" customWidth="1"/>
    <col min="2057" max="2057" width="9.140625" style="2"/>
    <col min="2058" max="2058" width="9.7109375" style="2" bestFit="1" customWidth="1"/>
    <col min="2059" max="2302" width="9.140625" style="2"/>
    <col min="2303" max="2303" width="93.140625" style="2" customWidth="1"/>
    <col min="2304" max="2304" width="17.85546875" style="2" customWidth="1"/>
    <col min="2305" max="2305" width="16.5703125" style="2" customWidth="1"/>
    <col min="2306" max="2306" width="19.7109375" style="2" customWidth="1"/>
    <col min="2307" max="2307" width="16.85546875" style="2" customWidth="1"/>
    <col min="2308" max="2308" width="17.42578125" style="2" customWidth="1"/>
    <col min="2309" max="2309" width="16.28515625" style="2" customWidth="1"/>
    <col min="2310" max="2310" width="20" style="2" customWidth="1"/>
    <col min="2311" max="2311" width="18.5703125" style="2" customWidth="1"/>
    <col min="2312" max="2312" width="20.7109375" style="2" customWidth="1"/>
    <col min="2313" max="2313" width="9.140625" style="2"/>
    <col min="2314" max="2314" width="9.7109375" style="2" bestFit="1" customWidth="1"/>
    <col min="2315" max="2558" width="9.140625" style="2"/>
    <col min="2559" max="2559" width="93.140625" style="2" customWidth="1"/>
    <col min="2560" max="2560" width="17.85546875" style="2" customWidth="1"/>
    <col min="2561" max="2561" width="16.5703125" style="2" customWidth="1"/>
    <col min="2562" max="2562" width="19.7109375" style="2" customWidth="1"/>
    <col min="2563" max="2563" width="16.85546875" style="2" customWidth="1"/>
    <col min="2564" max="2564" width="17.42578125" style="2" customWidth="1"/>
    <col min="2565" max="2565" width="16.28515625" style="2" customWidth="1"/>
    <col min="2566" max="2566" width="20" style="2" customWidth="1"/>
    <col min="2567" max="2567" width="18.5703125" style="2" customWidth="1"/>
    <col min="2568" max="2568" width="20.7109375" style="2" customWidth="1"/>
    <col min="2569" max="2569" width="9.140625" style="2"/>
    <col min="2570" max="2570" width="9.7109375" style="2" bestFit="1" customWidth="1"/>
    <col min="2571" max="2814" width="9.140625" style="2"/>
    <col min="2815" max="2815" width="93.140625" style="2" customWidth="1"/>
    <col min="2816" max="2816" width="17.85546875" style="2" customWidth="1"/>
    <col min="2817" max="2817" width="16.5703125" style="2" customWidth="1"/>
    <col min="2818" max="2818" width="19.7109375" style="2" customWidth="1"/>
    <col min="2819" max="2819" width="16.85546875" style="2" customWidth="1"/>
    <col min="2820" max="2820" width="17.42578125" style="2" customWidth="1"/>
    <col min="2821" max="2821" width="16.28515625" style="2" customWidth="1"/>
    <col min="2822" max="2822" width="20" style="2" customWidth="1"/>
    <col min="2823" max="2823" width="18.5703125" style="2" customWidth="1"/>
    <col min="2824" max="2824" width="20.7109375" style="2" customWidth="1"/>
    <col min="2825" max="2825" width="9.140625" style="2"/>
    <col min="2826" max="2826" width="9.7109375" style="2" bestFit="1" customWidth="1"/>
    <col min="2827" max="3070" width="9.140625" style="2"/>
    <col min="3071" max="3071" width="93.140625" style="2" customWidth="1"/>
    <col min="3072" max="3072" width="17.85546875" style="2" customWidth="1"/>
    <col min="3073" max="3073" width="16.5703125" style="2" customWidth="1"/>
    <col min="3074" max="3074" width="19.7109375" style="2" customWidth="1"/>
    <col min="3075" max="3075" width="16.85546875" style="2" customWidth="1"/>
    <col min="3076" max="3076" width="17.42578125" style="2" customWidth="1"/>
    <col min="3077" max="3077" width="16.28515625" style="2" customWidth="1"/>
    <col min="3078" max="3078" width="20" style="2" customWidth="1"/>
    <col min="3079" max="3079" width="18.5703125" style="2" customWidth="1"/>
    <col min="3080" max="3080" width="20.7109375" style="2" customWidth="1"/>
    <col min="3081" max="3081" width="9.140625" style="2"/>
    <col min="3082" max="3082" width="9.7109375" style="2" bestFit="1" customWidth="1"/>
    <col min="3083" max="3326" width="9.140625" style="2"/>
    <col min="3327" max="3327" width="93.140625" style="2" customWidth="1"/>
    <col min="3328" max="3328" width="17.85546875" style="2" customWidth="1"/>
    <col min="3329" max="3329" width="16.5703125" style="2" customWidth="1"/>
    <col min="3330" max="3330" width="19.7109375" style="2" customWidth="1"/>
    <col min="3331" max="3331" width="16.85546875" style="2" customWidth="1"/>
    <col min="3332" max="3332" width="17.42578125" style="2" customWidth="1"/>
    <col min="3333" max="3333" width="16.28515625" style="2" customWidth="1"/>
    <col min="3334" max="3334" width="20" style="2" customWidth="1"/>
    <col min="3335" max="3335" width="18.5703125" style="2" customWidth="1"/>
    <col min="3336" max="3336" width="20.7109375" style="2" customWidth="1"/>
    <col min="3337" max="3337" width="9.140625" style="2"/>
    <col min="3338" max="3338" width="9.7109375" style="2" bestFit="1" customWidth="1"/>
    <col min="3339" max="3582" width="9.140625" style="2"/>
    <col min="3583" max="3583" width="93.140625" style="2" customWidth="1"/>
    <col min="3584" max="3584" width="17.85546875" style="2" customWidth="1"/>
    <col min="3585" max="3585" width="16.5703125" style="2" customWidth="1"/>
    <col min="3586" max="3586" width="19.7109375" style="2" customWidth="1"/>
    <col min="3587" max="3587" width="16.85546875" style="2" customWidth="1"/>
    <col min="3588" max="3588" width="17.42578125" style="2" customWidth="1"/>
    <col min="3589" max="3589" width="16.28515625" style="2" customWidth="1"/>
    <col min="3590" max="3590" width="20" style="2" customWidth="1"/>
    <col min="3591" max="3591" width="18.5703125" style="2" customWidth="1"/>
    <col min="3592" max="3592" width="20.7109375" style="2" customWidth="1"/>
    <col min="3593" max="3593" width="9.140625" style="2"/>
    <col min="3594" max="3594" width="9.7109375" style="2" bestFit="1" customWidth="1"/>
    <col min="3595" max="3838" width="9.140625" style="2"/>
    <col min="3839" max="3839" width="93.140625" style="2" customWidth="1"/>
    <col min="3840" max="3840" width="17.85546875" style="2" customWidth="1"/>
    <col min="3841" max="3841" width="16.5703125" style="2" customWidth="1"/>
    <col min="3842" max="3842" width="19.7109375" style="2" customWidth="1"/>
    <col min="3843" max="3843" width="16.85546875" style="2" customWidth="1"/>
    <col min="3844" max="3844" width="17.42578125" style="2" customWidth="1"/>
    <col min="3845" max="3845" width="16.28515625" style="2" customWidth="1"/>
    <col min="3846" max="3846" width="20" style="2" customWidth="1"/>
    <col min="3847" max="3847" width="18.5703125" style="2" customWidth="1"/>
    <col min="3848" max="3848" width="20.7109375" style="2" customWidth="1"/>
    <col min="3849" max="3849" width="9.140625" style="2"/>
    <col min="3850" max="3850" width="9.7109375" style="2" bestFit="1" customWidth="1"/>
    <col min="3851" max="4094" width="9.140625" style="2"/>
    <col min="4095" max="4095" width="93.140625" style="2" customWidth="1"/>
    <col min="4096" max="4096" width="17.85546875" style="2" customWidth="1"/>
    <col min="4097" max="4097" width="16.5703125" style="2" customWidth="1"/>
    <col min="4098" max="4098" width="19.7109375" style="2" customWidth="1"/>
    <col min="4099" max="4099" width="16.85546875" style="2" customWidth="1"/>
    <col min="4100" max="4100" width="17.42578125" style="2" customWidth="1"/>
    <col min="4101" max="4101" width="16.28515625" style="2" customWidth="1"/>
    <col min="4102" max="4102" width="20" style="2" customWidth="1"/>
    <col min="4103" max="4103" width="18.5703125" style="2" customWidth="1"/>
    <col min="4104" max="4104" width="20.7109375" style="2" customWidth="1"/>
    <col min="4105" max="4105" width="9.140625" style="2"/>
    <col min="4106" max="4106" width="9.7109375" style="2" bestFit="1" customWidth="1"/>
    <col min="4107" max="4350" width="9.140625" style="2"/>
    <col min="4351" max="4351" width="93.140625" style="2" customWidth="1"/>
    <col min="4352" max="4352" width="17.85546875" style="2" customWidth="1"/>
    <col min="4353" max="4353" width="16.5703125" style="2" customWidth="1"/>
    <col min="4354" max="4354" width="19.7109375" style="2" customWidth="1"/>
    <col min="4355" max="4355" width="16.85546875" style="2" customWidth="1"/>
    <col min="4356" max="4356" width="17.42578125" style="2" customWidth="1"/>
    <col min="4357" max="4357" width="16.28515625" style="2" customWidth="1"/>
    <col min="4358" max="4358" width="20" style="2" customWidth="1"/>
    <col min="4359" max="4359" width="18.5703125" style="2" customWidth="1"/>
    <col min="4360" max="4360" width="20.7109375" style="2" customWidth="1"/>
    <col min="4361" max="4361" width="9.140625" style="2"/>
    <col min="4362" max="4362" width="9.7109375" style="2" bestFit="1" customWidth="1"/>
    <col min="4363" max="4606" width="9.140625" style="2"/>
    <col min="4607" max="4607" width="93.140625" style="2" customWidth="1"/>
    <col min="4608" max="4608" width="17.85546875" style="2" customWidth="1"/>
    <col min="4609" max="4609" width="16.5703125" style="2" customWidth="1"/>
    <col min="4610" max="4610" width="19.7109375" style="2" customWidth="1"/>
    <col min="4611" max="4611" width="16.85546875" style="2" customWidth="1"/>
    <col min="4612" max="4612" width="17.42578125" style="2" customWidth="1"/>
    <col min="4613" max="4613" width="16.28515625" style="2" customWidth="1"/>
    <col min="4614" max="4614" width="20" style="2" customWidth="1"/>
    <col min="4615" max="4615" width="18.5703125" style="2" customWidth="1"/>
    <col min="4616" max="4616" width="20.7109375" style="2" customWidth="1"/>
    <col min="4617" max="4617" width="9.140625" style="2"/>
    <col min="4618" max="4618" width="9.7109375" style="2" bestFit="1" customWidth="1"/>
    <col min="4619" max="4862" width="9.140625" style="2"/>
    <col min="4863" max="4863" width="93.140625" style="2" customWidth="1"/>
    <col min="4864" max="4864" width="17.85546875" style="2" customWidth="1"/>
    <col min="4865" max="4865" width="16.5703125" style="2" customWidth="1"/>
    <col min="4866" max="4866" width="19.7109375" style="2" customWidth="1"/>
    <col min="4867" max="4867" width="16.85546875" style="2" customWidth="1"/>
    <col min="4868" max="4868" width="17.42578125" style="2" customWidth="1"/>
    <col min="4869" max="4869" width="16.28515625" style="2" customWidth="1"/>
    <col min="4870" max="4870" width="20" style="2" customWidth="1"/>
    <col min="4871" max="4871" width="18.5703125" style="2" customWidth="1"/>
    <col min="4872" max="4872" width="20.7109375" style="2" customWidth="1"/>
    <col min="4873" max="4873" width="9.140625" style="2"/>
    <col min="4874" max="4874" width="9.7109375" style="2" bestFit="1" customWidth="1"/>
    <col min="4875" max="5118" width="9.140625" style="2"/>
    <col min="5119" max="5119" width="93.140625" style="2" customWidth="1"/>
    <col min="5120" max="5120" width="17.85546875" style="2" customWidth="1"/>
    <col min="5121" max="5121" width="16.5703125" style="2" customWidth="1"/>
    <col min="5122" max="5122" width="19.7109375" style="2" customWidth="1"/>
    <col min="5123" max="5123" width="16.85546875" style="2" customWidth="1"/>
    <col min="5124" max="5124" width="17.42578125" style="2" customWidth="1"/>
    <col min="5125" max="5125" width="16.28515625" style="2" customWidth="1"/>
    <col min="5126" max="5126" width="20" style="2" customWidth="1"/>
    <col min="5127" max="5127" width="18.5703125" style="2" customWidth="1"/>
    <col min="5128" max="5128" width="20.7109375" style="2" customWidth="1"/>
    <col min="5129" max="5129" width="9.140625" style="2"/>
    <col min="5130" max="5130" width="9.7109375" style="2" bestFit="1" customWidth="1"/>
    <col min="5131" max="5374" width="9.140625" style="2"/>
    <col min="5375" max="5375" width="93.140625" style="2" customWidth="1"/>
    <col min="5376" max="5376" width="17.85546875" style="2" customWidth="1"/>
    <col min="5377" max="5377" width="16.5703125" style="2" customWidth="1"/>
    <col min="5378" max="5378" width="19.7109375" style="2" customWidth="1"/>
    <col min="5379" max="5379" width="16.85546875" style="2" customWidth="1"/>
    <col min="5380" max="5380" width="17.42578125" style="2" customWidth="1"/>
    <col min="5381" max="5381" width="16.28515625" style="2" customWidth="1"/>
    <col min="5382" max="5382" width="20" style="2" customWidth="1"/>
    <col min="5383" max="5383" width="18.5703125" style="2" customWidth="1"/>
    <col min="5384" max="5384" width="20.7109375" style="2" customWidth="1"/>
    <col min="5385" max="5385" width="9.140625" style="2"/>
    <col min="5386" max="5386" width="9.7109375" style="2" bestFit="1" customWidth="1"/>
    <col min="5387" max="5630" width="9.140625" style="2"/>
    <col min="5631" max="5631" width="93.140625" style="2" customWidth="1"/>
    <col min="5632" max="5632" width="17.85546875" style="2" customWidth="1"/>
    <col min="5633" max="5633" width="16.5703125" style="2" customWidth="1"/>
    <col min="5634" max="5634" width="19.7109375" style="2" customWidth="1"/>
    <col min="5635" max="5635" width="16.85546875" style="2" customWidth="1"/>
    <col min="5636" max="5636" width="17.42578125" style="2" customWidth="1"/>
    <col min="5637" max="5637" width="16.28515625" style="2" customWidth="1"/>
    <col min="5638" max="5638" width="20" style="2" customWidth="1"/>
    <col min="5639" max="5639" width="18.5703125" style="2" customWidth="1"/>
    <col min="5640" max="5640" width="20.7109375" style="2" customWidth="1"/>
    <col min="5641" max="5641" width="9.140625" style="2"/>
    <col min="5642" max="5642" width="9.7109375" style="2" bestFit="1" customWidth="1"/>
    <col min="5643" max="5886" width="9.140625" style="2"/>
    <col min="5887" max="5887" width="93.140625" style="2" customWidth="1"/>
    <col min="5888" max="5888" width="17.85546875" style="2" customWidth="1"/>
    <col min="5889" max="5889" width="16.5703125" style="2" customWidth="1"/>
    <col min="5890" max="5890" width="19.7109375" style="2" customWidth="1"/>
    <col min="5891" max="5891" width="16.85546875" style="2" customWidth="1"/>
    <col min="5892" max="5892" width="17.42578125" style="2" customWidth="1"/>
    <col min="5893" max="5893" width="16.28515625" style="2" customWidth="1"/>
    <col min="5894" max="5894" width="20" style="2" customWidth="1"/>
    <col min="5895" max="5895" width="18.5703125" style="2" customWidth="1"/>
    <col min="5896" max="5896" width="20.7109375" style="2" customWidth="1"/>
    <col min="5897" max="5897" width="9.140625" style="2"/>
    <col min="5898" max="5898" width="9.7109375" style="2" bestFit="1" customWidth="1"/>
    <col min="5899" max="6142" width="9.140625" style="2"/>
    <col min="6143" max="6143" width="93.140625" style="2" customWidth="1"/>
    <col min="6144" max="6144" width="17.85546875" style="2" customWidth="1"/>
    <col min="6145" max="6145" width="16.5703125" style="2" customWidth="1"/>
    <col min="6146" max="6146" width="19.7109375" style="2" customWidth="1"/>
    <col min="6147" max="6147" width="16.85546875" style="2" customWidth="1"/>
    <col min="6148" max="6148" width="17.42578125" style="2" customWidth="1"/>
    <col min="6149" max="6149" width="16.28515625" style="2" customWidth="1"/>
    <col min="6150" max="6150" width="20" style="2" customWidth="1"/>
    <col min="6151" max="6151" width="18.5703125" style="2" customWidth="1"/>
    <col min="6152" max="6152" width="20.7109375" style="2" customWidth="1"/>
    <col min="6153" max="6153" width="9.140625" style="2"/>
    <col min="6154" max="6154" width="9.7109375" style="2" bestFit="1" customWidth="1"/>
    <col min="6155" max="6398" width="9.140625" style="2"/>
    <col min="6399" max="6399" width="93.140625" style="2" customWidth="1"/>
    <col min="6400" max="6400" width="17.85546875" style="2" customWidth="1"/>
    <col min="6401" max="6401" width="16.5703125" style="2" customWidth="1"/>
    <col min="6402" max="6402" width="19.7109375" style="2" customWidth="1"/>
    <col min="6403" max="6403" width="16.85546875" style="2" customWidth="1"/>
    <col min="6404" max="6404" width="17.42578125" style="2" customWidth="1"/>
    <col min="6405" max="6405" width="16.28515625" style="2" customWidth="1"/>
    <col min="6406" max="6406" width="20" style="2" customWidth="1"/>
    <col min="6407" max="6407" width="18.5703125" style="2" customWidth="1"/>
    <col min="6408" max="6408" width="20.7109375" style="2" customWidth="1"/>
    <col min="6409" max="6409" width="9.140625" style="2"/>
    <col min="6410" max="6410" width="9.7109375" style="2" bestFit="1" customWidth="1"/>
    <col min="6411" max="6654" width="9.140625" style="2"/>
    <col min="6655" max="6655" width="93.140625" style="2" customWidth="1"/>
    <col min="6656" max="6656" width="17.85546875" style="2" customWidth="1"/>
    <col min="6657" max="6657" width="16.5703125" style="2" customWidth="1"/>
    <col min="6658" max="6658" width="19.7109375" style="2" customWidth="1"/>
    <col min="6659" max="6659" width="16.85546875" style="2" customWidth="1"/>
    <col min="6660" max="6660" width="17.42578125" style="2" customWidth="1"/>
    <col min="6661" max="6661" width="16.28515625" style="2" customWidth="1"/>
    <col min="6662" max="6662" width="20" style="2" customWidth="1"/>
    <col min="6663" max="6663" width="18.5703125" style="2" customWidth="1"/>
    <col min="6664" max="6664" width="20.7109375" style="2" customWidth="1"/>
    <col min="6665" max="6665" width="9.140625" style="2"/>
    <col min="6666" max="6666" width="9.7109375" style="2" bestFit="1" customWidth="1"/>
    <col min="6667" max="6910" width="9.140625" style="2"/>
    <col min="6911" max="6911" width="93.140625" style="2" customWidth="1"/>
    <col min="6912" max="6912" width="17.85546875" style="2" customWidth="1"/>
    <col min="6913" max="6913" width="16.5703125" style="2" customWidth="1"/>
    <col min="6914" max="6914" width="19.7109375" style="2" customWidth="1"/>
    <col min="6915" max="6915" width="16.85546875" style="2" customWidth="1"/>
    <col min="6916" max="6916" width="17.42578125" style="2" customWidth="1"/>
    <col min="6917" max="6917" width="16.28515625" style="2" customWidth="1"/>
    <col min="6918" max="6918" width="20" style="2" customWidth="1"/>
    <col min="6919" max="6919" width="18.5703125" style="2" customWidth="1"/>
    <col min="6920" max="6920" width="20.7109375" style="2" customWidth="1"/>
    <col min="6921" max="6921" width="9.140625" style="2"/>
    <col min="6922" max="6922" width="9.7109375" style="2" bestFit="1" customWidth="1"/>
    <col min="6923" max="7166" width="9.140625" style="2"/>
    <col min="7167" max="7167" width="93.140625" style="2" customWidth="1"/>
    <col min="7168" max="7168" width="17.85546875" style="2" customWidth="1"/>
    <col min="7169" max="7169" width="16.5703125" style="2" customWidth="1"/>
    <col min="7170" max="7170" width="19.7109375" style="2" customWidth="1"/>
    <col min="7171" max="7171" width="16.85546875" style="2" customWidth="1"/>
    <col min="7172" max="7172" width="17.42578125" style="2" customWidth="1"/>
    <col min="7173" max="7173" width="16.28515625" style="2" customWidth="1"/>
    <col min="7174" max="7174" width="20" style="2" customWidth="1"/>
    <col min="7175" max="7175" width="18.5703125" style="2" customWidth="1"/>
    <col min="7176" max="7176" width="20.7109375" style="2" customWidth="1"/>
    <col min="7177" max="7177" width="9.140625" style="2"/>
    <col min="7178" max="7178" width="9.7109375" style="2" bestFit="1" customWidth="1"/>
    <col min="7179" max="7422" width="9.140625" style="2"/>
    <col min="7423" max="7423" width="93.140625" style="2" customWidth="1"/>
    <col min="7424" max="7424" width="17.85546875" style="2" customWidth="1"/>
    <col min="7425" max="7425" width="16.5703125" style="2" customWidth="1"/>
    <col min="7426" max="7426" width="19.7109375" style="2" customWidth="1"/>
    <col min="7427" max="7427" width="16.85546875" style="2" customWidth="1"/>
    <col min="7428" max="7428" width="17.42578125" style="2" customWidth="1"/>
    <col min="7429" max="7429" width="16.28515625" style="2" customWidth="1"/>
    <col min="7430" max="7430" width="20" style="2" customWidth="1"/>
    <col min="7431" max="7431" width="18.5703125" style="2" customWidth="1"/>
    <col min="7432" max="7432" width="20.7109375" style="2" customWidth="1"/>
    <col min="7433" max="7433" width="9.140625" style="2"/>
    <col min="7434" max="7434" width="9.7109375" style="2" bestFit="1" customWidth="1"/>
    <col min="7435" max="7678" width="9.140625" style="2"/>
    <col min="7679" max="7679" width="93.140625" style="2" customWidth="1"/>
    <col min="7680" max="7680" width="17.85546875" style="2" customWidth="1"/>
    <col min="7681" max="7681" width="16.5703125" style="2" customWidth="1"/>
    <col min="7682" max="7682" width="19.7109375" style="2" customWidth="1"/>
    <col min="7683" max="7683" width="16.85546875" style="2" customWidth="1"/>
    <col min="7684" max="7684" width="17.42578125" style="2" customWidth="1"/>
    <col min="7685" max="7685" width="16.28515625" style="2" customWidth="1"/>
    <col min="7686" max="7686" width="20" style="2" customWidth="1"/>
    <col min="7687" max="7687" width="18.5703125" style="2" customWidth="1"/>
    <col min="7688" max="7688" width="20.7109375" style="2" customWidth="1"/>
    <col min="7689" max="7689" width="9.140625" style="2"/>
    <col min="7690" max="7690" width="9.7109375" style="2" bestFit="1" customWidth="1"/>
    <col min="7691" max="7934" width="9.140625" style="2"/>
    <col min="7935" max="7935" width="93.140625" style="2" customWidth="1"/>
    <col min="7936" max="7936" width="17.85546875" style="2" customWidth="1"/>
    <col min="7937" max="7937" width="16.5703125" style="2" customWidth="1"/>
    <col min="7938" max="7938" width="19.7109375" style="2" customWidth="1"/>
    <col min="7939" max="7939" width="16.85546875" style="2" customWidth="1"/>
    <col min="7940" max="7940" width="17.42578125" style="2" customWidth="1"/>
    <col min="7941" max="7941" width="16.28515625" style="2" customWidth="1"/>
    <col min="7942" max="7942" width="20" style="2" customWidth="1"/>
    <col min="7943" max="7943" width="18.5703125" style="2" customWidth="1"/>
    <col min="7944" max="7944" width="20.7109375" style="2" customWidth="1"/>
    <col min="7945" max="7945" width="9.140625" style="2"/>
    <col min="7946" max="7946" width="9.7109375" style="2" bestFit="1" customWidth="1"/>
    <col min="7947" max="8190" width="9.140625" style="2"/>
    <col min="8191" max="8191" width="93.140625" style="2" customWidth="1"/>
    <col min="8192" max="8192" width="17.85546875" style="2" customWidth="1"/>
    <col min="8193" max="8193" width="16.5703125" style="2" customWidth="1"/>
    <col min="8194" max="8194" width="19.7109375" style="2" customWidth="1"/>
    <col min="8195" max="8195" width="16.85546875" style="2" customWidth="1"/>
    <col min="8196" max="8196" width="17.42578125" style="2" customWidth="1"/>
    <col min="8197" max="8197" width="16.28515625" style="2" customWidth="1"/>
    <col min="8198" max="8198" width="20" style="2" customWidth="1"/>
    <col min="8199" max="8199" width="18.5703125" style="2" customWidth="1"/>
    <col min="8200" max="8200" width="20.7109375" style="2" customWidth="1"/>
    <col min="8201" max="8201" width="9.140625" style="2"/>
    <col min="8202" max="8202" width="9.7109375" style="2" bestFit="1" customWidth="1"/>
    <col min="8203" max="8446" width="9.140625" style="2"/>
    <col min="8447" max="8447" width="93.140625" style="2" customWidth="1"/>
    <col min="8448" max="8448" width="17.85546875" style="2" customWidth="1"/>
    <col min="8449" max="8449" width="16.5703125" style="2" customWidth="1"/>
    <col min="8450" max="8450" width="19.7109375" style="2" customWidth="1"/>
    <col min="8451" max="8451" width="16.85546875" style="2" customWidth="1"/>
    <col min="8452" max="8452" width="17.42578125" style="2" customWidth="1"/>
    <col min="8453" max="8453" width="16.28515625" style="2" customWidth="1"/>
    <col min="8454" max="8454" width="20" style="2" customWidth="1"/>
    <col min="8455" max="8455" width="18.5703125" style="2" customWidth="1"/>
    <col min="8456" max="8456" width="20.7109375" style="2" customWidth="1"/>
    <col min="8457" max="8457" width="9.140625" style="2"/>
    <col min="8458" max="8458" width="9.7109375" style="2" bestFit="1" customWidth="1"/>
    <col min="8459" max="8702" width="9.140625" style="2"/>
    <col min="8703" max="8703" width="93.140625" style="2" customWidth="1"/>
    <col min="8704" max="8704" width="17.85546875" style="2" customWidth="1"/>
    <col min="8705" max="8705" width="16.5703125" style="2" customWidth="1"/>
    <col min="8706" max="8706" width="19.7109375" style="2" customWidth="1"/>
    <col min="8707" max="8707" width="16.85546875" style="2" customWidth="1"/>
    <col min="8708" max="8708" width="17.42578125" style="2" customWidth="1"/>
    <col min="8709" max="8709" width="16.28515625" style="2" customWidth="1"/>
    <col min="8710" max="8710" width="20" style="2" customWidth="1"/>
    <col min="8711" max="8711" width="18.5703125" style="2" customWidth="1"/>
    <col min="8712" max="8712" width="20.7109375" style="2" customWidth="1"/>
    <col min="8713" max="8713" width="9.140625" style="2"/>
    <col min="8714" max="8714" width="9.7109375" style="2" bestFit="1" customWidth="1"/>
    <col min="8715" max="8958" width="9.140625" style="2"/>
    <col min="8959" max="8959" width="93.140625" style="2" customWidth="1"/>
    <col min="8960" max="8960" width="17.85546875" style="2" customWidth="1"/>
    <col min="8961" max="8961" width="16.5703125" style="2" customWidth="1"/>
    <col min="8962" max="8962" width="19.7109375" style="2" customWidth="1"/>
    <col min="8963" max="8963" width="16.85546875" style="2" customWidth="1"/>
    <col min="8964" max="8964" width="17.42578125" style="2" customWidth="1"/>
    <col min="8965" max="8965" width="16.28515625" style="2" customWidth="1"/>
    <col min="8966" max="8966" width="20" style="2" customWidth="1"/>
    <col min="8967" max="8967" width="18.5703125" style="2" customWidth="1"/>
    <col min="8968" max="8968" width="20.7109375" style="2" customWidth="1"/>
    <col min="8969" max="8969" width="9.140625" style="2"/>
    <col min="8970" max="8970" width="9.7109375" style="2" bestFit="1" customWidth="1"/>
    <col min="8971" max="9214" width="9.140625" style="2"/>
    <col min="9215" max="9215" width="93.140625" style="2" customWidth="1"/>
    <col min="9216" max="9216" width="17.85546875" style="2" customWidth="1"/>
    <col min="9217" max="9217" width="16.5703125" style="2" customWidth="1"/>
    <col min="9218" max="9218" width="19.7109375" style="2" customWidth="1"/>
    <col min="9219" max="9219" width="16.85546875" style="2" customWidth="1"/>
    <col min="9220" max="9220" width="17.42578125" style="2" customWidth="1"/>
    <col min="9221" max="9221" width="16.28515625" style="2" customWidth="1"/>
    <col min="9222" max="9222" width="20" style="2" customWidth="1"/>
    <col min="9223" max="9223" width="18.5703125" style="2" customWidth="1"/>
    <col min="9224" max="9224" width="20.7109375" style="2" customWidth="1"/>
    <col min="9225" max="9225" width="9.140625" style="2"/>
    <col min="9226" max="9226" width="9.7109375" style="2" bestFit="1" customWidth="1"/>
    <col min="9227" max="9470" width="9.140625" style="2"/>
    <col min="9471" max="9471" width="93.140625" style="2" customWidth="1"/>
    <col min="9472" max="9472" width="17.85546875" style="2" customWidth="1"/>
    <col min="9473" max="9473" width="16.5703125" style="2" customWidth="1"/>
    <col min="9474" max="9474" width="19.7109375" style="2" customWidth="1"/>
    <col min="9475" max="9475" width="16.85546875" style="2" customWidth="1"/>
    <col min="9476" max="9476" width="17.42578125" style="2" customWidth="1"/>
    <col min="9477" max="9477" width="16.28515625" style="2" customWidth="1"/>
    <col min="9478" max="9478" width="20" style="2" customWidth="1"/>
    <col min="9479" max="9479" width="18.5703125" style="2" customWidth="1"/>
    <col min="9480" max="9480" width="20.7109375" style="2" customWidth="1"/>
    <col min="9481" max="9481" width="9.140625" style="2"/>
    <col min="9482" max="9482" width="9.7109375" style="2" bestFit="1" customWidth="1"/>
    <col min="9483" max="9726" width="9.140625" style="2"/>
    <col min="9727" max="9727" width="93.140625" style="2" customWidth="1"/>
    <col min="9728" max="9728" width="17.85546875" style="2" customWidth="1"/>
    <col min="9729" max="9729" width="16.5703125" style="2" customWidth="1"/>
    <col min="9730" max="9730" width="19.7109375" style="2" customWidth="1"/>
    <col min="9731" max="9731" width="16.85546875" style="2" customWidth="1"/>
    <col min="9732" max="9732" width="17.42578125" style="2" customWidth="1"/>
    <col min="9733" max="9733" width="16.28515625" style="2" customWidth="1"/>
    <col min="9734" max="9734" width="20" style="2" customWidth="1"/>
    <col min="9735" max="9735" width="18.5703125" style="2" customWidth="1"/>
    <col min="9736" max="9736" width="20.7109375" style="2" customWidth="1"/>
    <col min="9737" max="9737" width="9.140625" style="2"/>
    <col min="9738" max="9738" width="9.7109375" style="2" bestFit="1" customWidth="1"/>
    <col min="9739" max="9982" width="9.140625" style="2"/>
    <col min="9983" max="9983" width="93.140625" style="2" customWidth="1"/>
    <col min="9984" max="9984" width="17.85546875" style="2" customWidth="1"/>
    <col min="9985" max="9985" width="16.5703125" style="2" customWidth="1"/>
    <col min="9986" max="9986" width="19.7109375" style="2" customWidth="1"/>
    <col min="9987" max="9987" width="16.85546875" style="2" customWidth="1"/>
    <col min="9988" max="9988" width="17.42578125" style="2" customWidth="1"/>
    <col min="9989" max="9989" width="16.28515625" style="2" customWidth="1"/>
    <col min="9990" max="9990" width="20" style="2" customWidth="1"/>
    <col min="9991" max="9991" width="18.5703125" style="2" customWidth="1"/>
    <col min="9992" max="9992" width="20.7109375" style="2" customWidth="1"/>
    <col min="9993" max="9993" width="9.140625" style="2"/>
    <col min="9994" max="9994" width="9.7109375" style="2" bestFit="1" customWidth="1"/>
    <col min="9995" max="10238" width="9.140625" style="2"/>
    <col min="10239" max="10239" width="93.140625" style="2" customWidth="1"/>
    <col min="10240" max="10240" width="17.85546875" style="2" customWidth="1"/>
    <col min="10241" max="10241" width="16.5703125" style="2" customWidth="1"/>
    <col min="10242" max="10242" width="19.7109375" style="2" customWidth="1"/>
    <col min="10243" max="10243" width="16.85546875" style="2" customWidth="1"/>
    <col min="10244" max="10244" width="17.42578125" style="2" customWidth="1"/>
    <col min="10245" max="10245" width="16.28515625" style="2" customWidth="1"/>
    <col min="10246" max="10246" width="20" style="2" customWidth="1"/>
    <col min="10247" max="10247" width="18.5703125" style="2" customWidth="1"/>
    <col min="10248" max="10248" width="20.7109375" style="2" customWidth="1"/>
    <col min="10249" max="10249" width="9.140625" style="2"/>
    <col min="10250" max="10250" width="9.7109375" style="2" bestFit="1" customWidth="1"/>
    <col min="10251" max="10494" width="9.140625" style="2"/>
    <col min="10495" max="10495" width="93.140625" style="2" customWidth="1"/>
    <col min="10496" max="10496" width="17.85546875" style="2" customWidth="1"/>
    <col min="10497" max="10497" width="16.5703125" style="2" customWidth="1"/>
    <col min="10498" max="10498" width="19.7109375" style="2" customWidth="1"/>
    <col min="10499" max="10499" width="16.85546875" style="2" customWidth="1"/>
    <col min="10500" max="10500" width="17.42578125" style="2" customWidth="1"/>
    <col min="10501" max="10501" width="16.28515625" style="2" customWidth="1"/>
    <col min="10502" max="10502" width="20" style="2" customWidth="1"/>
    <col min="10503" max="10503" width="18.5703125" style="2" customWidth="1"/>
    <col min="10504" max="10504" width="20.7109375" style="2" customWidth="1"/>
    <col min="10505" max="10505" width="9.140625" style="2"/>
    <col min="10506" max="10506" width="9.7109375" style="2" bestFit="1" customWidth="1"/>
    <col min="10507" max="10750" width="9.140625" style="2"/>
    <col min="10751" max="10751" width="93.140625" style="2" customWidth="1"/>
    <col min="10752" max="10752" width="17.85546875" style="2" customWidth="1"/>
    <col min="10753" max="10753" width="16.5703125" style="2" customWidth="1"/>
    <col min="10754" max="10754" width="19.7109375" style="2" customWidth="1"/>
    <col min="10755" max="10755" width="16.85546875" style="2" customWidth="1"/>
    <col min="10756" max="10756" width="17.42578125" style="2" customWidth="1"/>
    <col min="10757" max="10757" width="16.28515625" style="2" customWidth="1"/>
    <col min="10758" max="10758" width="20" style="2" customWidth="1"/>
    <col min="10759" max="10759" width="18.5703125" style="2" customWidth="1"/>
    <col min="10760" max="10760" width="20.7109375" style="2" customWidth="1"/>
    <col min="10761" max="10761" width="9.140625" style="2"/>
    <col min="10762" max="10762" width="9.7109375" style="2" bestFit="1" customWidth="1"/>
    <col min="10763" max="11006" width="9.140625" style="2"/>
    <col min="11007" max="11007" width="93.140625" style="2" customWidth="1"/>
    <col min="11008" max="11008" width="17.85546875" style="2" customWidth="1"/>
    <col min="11009" max="11009" width="16.5703125" style="2" customWidth="1"/>
    <col min="11010" max="11010" width="19.7109375" style="2" customWidth="1"/>
    <col min="11011" max="11011" width="16.85546875" style="2" customWidth="1"/>
    <col min="11012" max="11012" width="17.42578125" style="2" customWidth="1"/>
    <col min="11013" max="11013" width="16.28515625" style="2" customWidth="1"/>
    <col min="11014" max="11014" width="20" style="2" customWidth="1"/>
    <col min="11015" max="11015" width="18.5703125" style="2" customWidth="1"/>
    <col min="11016" max="11016" width="20.7109375" style="2" customWidth="1"/>
    <col min="11017" max="11017" width="9.140625" style="2"/>
    <col min="11018" max="11018" width="9.7109375" style="2" bestFit="1" customWidth="1"/>
    <col min="11019" max="11262" width="9.140625" style="2"/>
    <col min="11263" max="11263" width="93.140625" style="2" customWidth="1"/>
    <col min="11264" max="11264" width="17.85546875" style="2" customWidth="1"/>
    <col min="11265" max="11265" width="16.5703125" style="2" customWidth="1"/>
    <col min="11266" max="11266" width="19.7109375" style="2" customWidth="1"/>
    <col min="11267" max="11267" width="16.85546875" style="2" customWidth="1"/>
    <col min="11268" max="11268" width="17.42578125" style="2" customWidth="1"/>
    <col min="11269" max="11269" width="16.28515625" style="2" customWidth="1"/>
    <col min="11270" max="11270" width="20" style="2" customWidth="1"/>
    <col min="11271" max="11271" width="18.5703125" style="2" customWidth="1"/>
    <col min="11272" max="11272" width="20.7109375" style="2" customWidth="1"/>
    <col min="11273" max="11273" width="9.140625" style="2"/>
    <col min="11274" max="11274" width="9.7109375" style="2" bestFit="1" customWidth="1"/>
    <col min="11275" max="11518" width="9.140625" style="2"/>
    <col min="11519" max="11519" width="93.140625" style="2" customWidth="1"/>
    <col min="11520" max="11520" width="17.85546875" style="2" customWidth="1"/>
    <col min="11521" max="11521" width="16.5703125" style="2" customWidth="1"/>
    <col min="11522" max="11522" width="19.7109375" style="2" customWidth="1"/>
    <col min="11523" max="11523" width="16.85546875" style="2" customWidth="1"/>
    <col min="11524" max="11524" width="17.42578125" style="2" customWidth="1"/>
    <col min="11525" max="11525" width="16.28515625" style="2" customWidth="1"/>
    <col min="11526" max="11526" width="20" style="2" customWidth="1"/>
    <col min="11527" max="11527" width="18.5703125" style="2" customWidth="1"/>
    <col min="11528" max="11528" width="20.7109375" style="2" customWidth="1"/>
    <col min="11529" max="11529" width="9.140625" style="2"/>
    <col min="11530" max="11530" width="9.7109375" style="2" bestFit="1" customWidth="1"/>
    <col min="11531" max="11774" width="9.140625" style="2"/>
    <col min="11775" max="11775" width="93.140625" style="2" customWidth="1"/>
    <col min="11776" max="11776" width="17.85546875" style="2" customWidth="1"/>
    <col min="11777" max="11777" width="16.5703125" style="2" customWidth="1"/>
    <col min="11778" max="11778" width="19.7109375" style="2" customWidth="1"/>
    <col min="11779" max="11779" width="16.85546875" style="2" customWidth="1"/>
    <col min="11780" max="11780" width="17.42578125" style="2" customWidth="1"/>
    <col min="11781" max="11781" width="16.28515625" style="2" customWidth="1"/>
    <col min="11782" max="11782" width="20" style="2" customWidth="1"/>
    <col min="11783" max="11783" width="18.5703125" style="2" customWidth="1"/>
    <col min="11784" max="11784" width="20.7109375" style="2" customWidth="1"/>
    <col min="11785" max="11785" width="9.140625" style="2"/>
    <col min="11786" max="11786" width="9.7109375" style="2" bestFit="1" customWidth="1"/>
    <col min="11787" max="12030" width="9.140625" style="2"/>
    <col min="12031" max="12031" width="93.140625" style="2" customWidth="1"/>
    <col min="12032" max="12032" width="17.85546875" style="2" customWidth="1"/>
    <col min="12033" max="12033" width="16.5703125" style="2" customWidth="1"/>
    <col min="12034" max="12034" width="19.7109375" style="2" customWidth="1"/>
    <col min="12035" max="12035" width="16.85546875" style="2" customWidth="1"/>
    <col min="12036" max="12036" width="17.42578125" style="2" customWidth="1"/>
    <col min="12037" max="12037" width="16.28515625" style="2" customWidth="1"/>
    <col min="12038" max="12038" width="20" style="2" customWidth="1"/>
    <col min="12039" max="12039" width="18.5703125" style="2" customWidth="1"/>
    <col min="12040" max="12040" width="20.7109375" style="2" customWidth="1"/>
    <col min="12041" max="12041" width="9.140625" style="2"/>
    <col min="12042" max="12042" width="9.7109375" style="2" bestFit="1" customWidth="1"/>
    <col min="12043" max="12286" width="9.140625" style="2"/>
    <col min="12287" max="12287" width="93.140625" style="2" customWidth="1"/>
    <col min="12288" max="12288" width="17.85546875" style="2" customWidth="1"/>
    <col min="12289" max="12289" width="16.5703125" style="2" customWidth="1"/>
    <col min="12290" max="12290" width="19.7109375" style="2" customWidth="1"/>
    <col min="12291" max="12291" width="16.85546875" style="2" customWidth="1"/>
    <col min="12292" max="12292" width="17.42578125" style="2" customWidth="1"/>
    <col min="12293" max="12293" width="16.28515625" style="2" customWidth="1"/>
    <col min="12294" max="12294" width="20" style="2" customWidth="1"/>
    <col min="12295" max="12295" width="18.5703125" style="2" customWidth="1"/>
    <col min="12296" max="12296" width="20.7109375" style="2" customWidth="1"/>
    <col min="12297" max="12297" width="9.140625" style="2"/>
    <col min="12298" max="12298" width="9.7109375" style="2" bestFit="1" customWidth="1"/>
    <col min="12299" max="12542" width="9.140625" style="2"/>
    <col min="12543" max="12543" width="93.140625" style="2" customWidth="1"/>
    <col min="12544" max="12544" width="17.85546875" style="2" customWidth="1"/>
    <col min="12545" max="12545" width="16.5703125" style="2" customWidth="1"/>
    <col min="12546" max="12546" width="19.7109375" style="2" customWidth="1"/>
    <col min="12547" max="12547" width="16.85546875" style="2" customWidth="1"/>
    <col min="12548" max="12548" width="17.42578125" style="2" customWidth="1"/>
    <col min="12549" max="12549" width="16.28515625" style="2" customWidth="1"/>
    <col min="12550" max="12550" width="20" style="2" customWidth="1"/>
    <col min="12551" max="12551" width="18.5703125" style="2" customWidth="1"/>
    <col min="12552" max="12552" width="20.7109375" style="2" customWidth="1"/>
    <col min="12553" max="12553" width="9.140625" style="2"/>
    <col min="12554" max="12554" width="9.7109375" style="2" bestFit="1" customWidth="1"/>
    <col min="12555" max="12798" width="9.140625" style="2"/>
    <col min="12799" max="12799" width="93.140625" style="2" customWidth="1"/>
    <col min="12800" max="12800" width="17.85546875" style="2" customWidth="1"/>
    <col min="12801" max="12801" width="16.5703125" style="2" customWidth="1"/>
    <col min="12802" max="12802" width="19.7109375" style="2" customWidth="1"/>
    <col min="12803" max="12803" width="16.85546875" style="2" customWidth="1"/>
    <col min="12804" max="12804" width="17.42578125" style="2" customWidth="1"/>
    <col min="12805" max="12805" width="16.28515625" style="2" customWidth="1"/>
    <col min="12806" max="12806" width="20" style="2" customWidth="1"/>
    <col min="12807" max="12807" width="18.5703125" style="2" customWidth="1"/>
    <col min="12808" max="12808" width="20.7109375" style="2" customWidth="1"/>
    <col min="12809" max="12809" width="9.140625" style="2"/>
    <col min="12810" max="12810" width="9.7109375" style="2" bestFit="1" customWidth="1"/>
    <col min="12811" max="13054" width="9.140625" style="2"/>
    <col min="13055" max="13055" width="93.140625" style="2" customWidth="1"/>
    <col min="13056" max="13056" width="17.85546875" style="2" customWidth="1"/>
    <col min="13057" max="13057" width="16.5703125" style="2" customWidth="1"/>
    <col min="13058" max="13058" width="19.7109375" style="2" customWidth="1"/>
    <col min="13059" max="13059" width="16.85546875" style="2" customWidth="1"/>
    <col min="13060" max="13060" width="17.42578125" style="2" customWidth="1"/>
    <col min="13061" max="13061" width="16.28515625" style="2" customWidth="1"/>
    <col min="13062" max="13062" width="20" style="2" customWidth="1"/>
    <col min="13063" max="13063" width="18.5703125" style="2" customWidth="1"/>
    <col min="13064" max="13064" width="20.7109375" style="2" customWidth="1"/>
    <col min="13065" max="13065" width="9.140625" style="2"/>
    <col min="13066" max="13066" width="9.7109375" style="2" bestFit="1" customWidth="1"/>
    <col min="13067" max="13310" width="9.140625" style="2"/>
    <col min="13311" max="13311" width="93.140625" style="2" customWidth="1"/>
    <col min="13312" max="13312" width="17.85546875" style="2" customWidth="1"/>
    <col min="13313" max="13313" width="16.5703125" style="2" customWidth="1"/>
    <col min="13314" max="13314" width="19.7109375" style="2" customWidth="1"/>
    <col min="13315" max="13315" width="16.85546875" style="2" customWidth="1"/>
    <col min="13316" max="13316" width="17.42578125" style="2" customWidth="1"/>
    <col min="13317" max="13317" width="16.28515625" style="2" customWidth="1"/>
    <col min="13318" max="13318" width="20" style="2" customWidth="1"/>
    <col min="13319" max="13319" width="18.5703125" style="2" customWidth="1"/>
    <col min="13320" max="13320" width="20.7109375" style="2" customWidth="1"/>
    <col min="13321" max="13321" width="9.140625" style="2"/>
    <col min="13322" max="13322" width="9.7109375" style="2" bestFit="1" customWidth="1"/>
    <col min="13323" max="13566" width="9.140625" style="2"/>
    <col min="13567" max="13567" width="93.140625" style="2" customWidth="1"/>
    <col min="13568" max="13568" width="17.85546875" style="2" customWidth="1"/>
    <col min="13569" max="13569" width="16.5703125" style="2" customWidth="1"/>
    <col min="13570" max="13570" width="19.7109375" style="2" customWidth="1"/>
    <col min="13571" max="13571" width="16.85546875" style="2" customWidth="1"/>
    <col min="13572" max="13572" width="17.42578125" style="2" customWidth="1"/>
    <col min="13573" max="13573" width="16.28515625" style="2" customWidth="1"/>
    <col min="13574" max="13574" width="20" style="2" customWidth="1"/>
    <col min="13575" max="13575" width="18.5703125" style="2" customWidth="1"/>
    <col min="13576" max="13576" width="20.7109375" style="2" customWidth="1"/>
    <col min="13577" max="13577" width="9.140625" style="2"/>
    <col min="13578" max="13578" width="9.7109375" style="2" bestFit="1" customWidth="1"/>
    <col min="13579" max="13822" width="9.140625" style="2"/>
    <col min="13823" max="13823" width="93.140625" style="2" customWidth="1"/>
    <col min="13824" max="13824" width="17.85546875" style="2" customWidth="1"/>
    <col min="13825" max="13825" width="16.5703125" style="2" customWidth="1"/>
    <col min="13826" max="13826" width="19.7109375" style="2" customWidth="1"/>
    <col min="13827" max="13827" width="16.85546875" style="2" customWidth="1"/>
    <col min="13828" max="13828" width="17.42578125" style="2" customWidth="1"/>
    <col min="13829" max="13829" width="16.28515625" style="2" customWidth="1"/>
    <col min="13830" max="13830" width="20" style="2" customWidth="1"/>
    <col min="13831" max="13831" width="18.5703125" style="2" customWidth="1"/>
    <col min="13832" max="13832" width="20.7109375" style="2" customWidth="1"/>
    <col min="13833" max="13833" width="9.140625" style="2"/>
    <col min="13834" max="13834" width="9.7109375" style="2" bestFit="1" customWidth="1"/>
    <col min="13835" max="14078" width="9.140625" style="2"/>
    <col min="14079" max="14079" width="93.140625" style="2" customWidth="1"/>
    <col min="14080" max="14080" width="17.85546875" style="2" customWidth="1"/>
    <col min="14081" max="14081" width="16.5703125" style="2" customWidth="1"/>
    <col min="14082" max="14082" width="19.7109375" style="2" customWidth="1"/>
    <col min="14083" max="14083" width="16.85546875" style="2" customWidth="1"/>
    <col min="14084" max="14084" width="17.42578125" style="2" customWidth="1"/>
    <col min="14085" max="14085" width="16.28515625" style="2" customWidth="1"/>
    <col min="14086" max="14086" width="20" style="2" customWidth="1"/>
    <col min="14087" max="14087" width="18.5703125" style="2" customWidth="1"/>
    <col min="14088" max="14088" width="20.7109375" style="2" customWidth="1"/>
    <col min="14089" max="14089" width="9.140625" style="2"/>
    <col min="14090" max="14090" width="9.7109375" style="2" bestFit="1" customWidth="1"/>
    <col min="14091" max="14334" width="9.140625" style="2"/>
    <col min="14335" max="14335" width="93.140625" style="2" customWidth="1"/>
    <col min="14336" max="14336" width="17.85546875" style="2" customWidth="1"/>
    <col min="14337" max="14337" width="16.5703125" style="2" customWidth="1"/>
    <col min="14338" max="14338" width="19.7109375" style="2" customWidth="1"/>
    <col min="14339" max="14339" width="16.85546875" style="2" customWidth="1"/>
    <col min="14340" max="14340" width="17.42578125" style="2" customWidth="1"/>
    <col min="14341" max="14341" width="16.28515625" style="2" customWidth="1"/>
    <col min="14342" max="14342" width="20" style="2" customWidth="1"/>
    <col min="14343" max="14343" width="18.5703125" style="2" customWidth="1"/>
    <col min="14344" max="14344" width="20.7109375" style="2" customWidth="1"/>
    <col min="14345" max="14345" width="9.140625" style="2"/>
    <col min="14346" max="14346" width="9.7109375" style="2" bestFit="1" customWidth="1"/>
    <col min="14347" max="14590" width="9.140625" style="2"/>
    <col min="14591" max="14591" width="93.140625" style="2" customWidth="1"/>
    <col min="14592" max="14592" width="17.85546875" style="2" customWidth="1"/>
    <col min="14593" max="14593" width="16.5703125" style="2" customWidth="1"/>
    <col min="14594" max="14594" width="19.7109375" style="2" customWidth="1"/>
    <col min="14595" max="14595" width="16.85546875" style="2" customWidth="1"/>
    <col min="14596" max="14596" width="17.42578125" style="2" customWidth="1"/>
    <col min="14597" max="14597" width="16.28515625" style="2" customWidth="1"/>
    <col min="14598" max="14598" width="20" style="2" customWidth="1"/>
    <col min="14599" max="14599" width="18.5703125" style="2" customWidth="1"/>
    <col min="14600" max="14600" width="20.7109375" style="2" customWidth="1"/>
    <col min="14601" max="14601" width="9.140625" style="2"/>
    <col min="14602" max="14602" width="9.7109375" style="2" bestFit="1" customWidth="1"/>
    <col min="14603" max="14846" width="9.140625" style="2"/>
    <col min="14847" max="14847" width="93.140625" style="2" customWidth="1"/>
    <col min="14848" max="14848" width="17.85546875" style="2" customWidth="1"/>
    <col min="14849" max="14849" width="16.5703125" style="2" customWidth="1"/>
    <col min="14850" max="14850" width="19.7109375" style="2" customWidth="1"/>
    <col min="14851" max="14851" width="16.85546875" style="2" customWidth="1"/>
    <col min="14852" max="14852" width="17.42578125" style="2" customWidth="1"/>
    <col min="14853" max="14853" width="16.28515625" style="2" customWidth="1"/>
    <col min="14854" max="14854" width="20" style="2" customWidth="1"/>
    <col min="14855" max="14855" width="18.5703125" style="2" customWidth="1"/>
    <col min="14856" max="14856" width="20.7109375" style="2" customWidth="1"/>
    <col min="14857" max="14857" width="9.140625" style="2"/>
    <col min="14858" max="14858" width="9.7109375" style="2" bestFit="1" customWidth="1"/>
    <col min="14859" max="15102" width="9.140625" style="2"/>
    <col min="15103" max="15103" width="93.140625" style="2" customWidth="1"/>
    <col min="15104" max="15104" width="17.85546875" style="2" customWidth="1"/>
    <col min="15105" max="15105" width="16.5703125" style="2" customWidth="1"/>
    <col min="15106" max="15106" width="19.7109375" style="2" customWidth="1"/>
    <col min="15107" max="15107" width="16.85546875" style="2" customWidth="1"/>
    <col min="15108" max="15108" width="17.42578125" style="2" customWidth="1"/>
    <col min="15109" max="15109" width="16.28515625" style="2" customWidth="1"/>
    <col min="15110" max="15110" width="20" style="2" customWidth="1"/>
    <col min="15111" max="15111" width="18.5703125" style="2" customWidth="1"/>
    <col min="15112" max="15112" width="20.7109375" style="2" customWidth="1"/>
    <col min="15113" max="15113" width="9.140625" style="2"/>
    <col min="15114" max="15114" width="9.7109375" style="2" bestFit="1" customWidth="1"/>
    <col min="15115" max="15358" width="9.140625" style="2"/>
    <col min="15359" max="15359" width="93.140625" style="2" customWidth="1"/>
    <col min="15360" max="15360" width="17.85546875" style="2" customWidth="1"/>
    <col min="15361" max="15361" width="16.5703125" style="2" customWidth="1"/>
    <col min="15362" max="15362" width="19.7109375" style="2" customWidth="1"/>
    <col min="15363" max="15363" width="16.85546875" style="2" customWidth="1"/>
    <col min="15364" max="15364" width="17.42578125" style="2" customWidth="1"/>
    <col min="15365" max="15365" width="16.28515625" style="2" customWidth="1"/>
    <col min="15366" max="15366" width="20" style="2" customWidth="1"/>
    <col min="15367" max="15367" width="18.5703125" style="2" customWidth="1"/>
    <col min="15368" max="15368" width="20.7109375" style="2" customWidth="1"/>
    <col min="15369" max="15369" width="9.140625" style="2"/>
    <col min="15370" max="15370" width="9.7109375" style="2" bestFit="1" customWidth="1"/>
    <col min="15371" max="15614" width="9.140625" style="2"/>
    <col min="15615" max="15615" width="93.140625" style="2" customWidth="1"/>
    <col min="15616" max="15616" width="17.85546875" style="2" customWidth="1"/>
    <col min="15617" max="15617" width="16.5703125" style="2" customWidth="1"/>
    <col min="15618" max="15618" width="19.7109375" style="2" customWidth="1"/>
    <col min="15619" max="15619" width="16.85546875" style="2" customWidth="1"/>
    <col min="15620" max="15620" width="17.42578125" style="2" customWidth="1"/>
    <col min="15621" max="15621" width="16.28515625" style="2" customWidth="1"/>
    <col min="15622" max="15622" width="20" style="2" customWidth="1"/>
    <col min="15623" max="15623" width="18.5703125" style="2" customWidth="1"/>
    <col min="15624" max="15624" width="20.7109375" style="2" customWidth="1"/>
    <col min="15625" max="15625" width="9.140625" style="2"/>
    <col min="15626" max="15626" width="9.7109375" style="2" bestFit="1" customWidth="1"/>
    <col min="15627" max="15870" width="9.140625" style="2"/>
    <col min="15871" max="15871" width="93.140625" style="2" customWidth="1"/>
    <col min="15872" max="15872" width="17.85546875" style="2" customWidth="1"/>
    <col min="15873" max="15873" width="16.5703125" style="2" customWidth="1"/>
    <col min="15874" max="15874" width="19.7109375" style="2" customWidth="1"/>
    <col min="15875" max="15875" width="16.85546875" style="2" customWidth="1"/>
    <col min="15876" max="15876" width="17.42578125" style="2" customWidth="1"/>
    <col min="15877" max="15877" width="16.28515625" style="2" customWidth="1"/>
    <col min="15878" max="15878" width="20" style="2" customWidth="1"/>
    <col min="15879" max="15879" width="18.5703125" style="2" customWidth="1"/>
    <col min="15880" max="15880" width="20.7109375" style="2" customWidth="1"/>
    <col min="15881" max="15881" width="9.140625" style="2"/>
    <col min="15882" max="15882" width="9.7109375" style="2" bestFit="1" customWidth="1"/>
    <col min="15883" max="16126" width="9.140625" style="2"/>
    <col min="16127" max="16127" width="93.140625" style="2" customWidth="1"/>
    <col min="16128" max="16128" width="17.85546875" style="2" customWidth="1"/>
    <col min="16129" max="16129" width="16.5703125" style="2" customWidth="1"/>
    <col min="16130" max="16130" width="19.7109375" style="2" customWidth="1"/>
    <col min="16131" max="16131" width="16.85546875" style="2" customWidth="1"/>
    <col min="16132" max="16132" width="17.42578125" style="2" customWidth="1"/>
    <col min="16133" max="16133" width="16.28515625" style="2" customWidth="1"/>
    <col min="16134" max="16134" width="20" style="2" customWidth="1"/>
    <col min="16135" max="16135" width="18.5703125" style="2" customWidth="1"/>
    <col min="16136" max="16136" width="20.7109375" style="2" customWidth="1"/>
    <col min="16137" max="16137" width="9.140625" style="2"/>
    <col min="16138" max="16138" width="9.7109375" style="2" bestFit="1" customWidth="1"/>
    <col min="16139" max="16384" width="9.140625" style="2"/>
  </cols>
  <sheetData>
    <row r="1" spans="1:9" ht="15" customHeight="1" x14ac:dyDescent="0.25">
      <c r="F1" s="296" t="s">
        <v>224</v>
      </c>
      <c r="G1" s="296"/>
      <c r="H1" s="296"/>
    </row>
    <row r="2" spans="1:9" ht="14.25" customHeight="1" x14ac:dyDescent="0.25">
      <c r="F2" s="296" t="s">
        <v>216</v>
      </c>
      <c r="G2" s="296"/>
      <c r="H2" s="296"/>
      <c r="I2" s="296"/>
    </row>
    <row r="3" spans="1:9" ht="14.25" customHeight="1" x14ac:dyDescent="0.25">
      <c r="F3" s="296" t="s">
        <v>253</v>
      </c>
      <c r="G3" s="296"/>
      <c r="H3" s="296"/>
      <c r="I3" s="296"/>
    </row>
    <row r="4" spans="1:9" s="1" customFormat="1" ht="20.25" x14ac:dyDescent="0.3">
      <c r="A4" s="35"/>
      <c r="B4" s="35"/>
      <c r="C4" s="35"/>
      <c r="D4" s="35"/>
      <c r="E4" s="35"/>
      <c r="F4" s="327" t="s">
        <v>1</v>
      </c>
      <c r="G4" s="327"/>
      <c r="H4" s="37"/>
      <c r="I4" s="187"/>
    </row>
    <row r="5" spans="1:9" s="1" customFormat="1" ht="20.45" customHeight="1" x14ac:dyDescent="0.3">
      <c r="A5" s="174"/>
      <c r="B5" s="35"/>
      <c r="C5" s="35"/>
      <c r="D5" s="35"/>
      <c r="E5" s="35"/>
      <c r="F5" s="328" t="s">
        <v>221</v>
      </c>
      <c r="G5" s="328"/>
      <c r="H5" s="38"/>
      <c r="I5" s="188"/>
    </row>
    <row r="6" spans="1:9" s="1" customFormat="1" ht="12" customHeight="1" x14ac:dyDescent="0.25">
      <c r="A6" s="175"/>
      <c r="B6" s="41"/>
      <c r="C6" s="41"/>
      <c r="D6" s="41"/>
      <c r="E6" s="41"/>
      <c r="F6" s="2"/>
      <c r="G6" s="2"/>
      <c r="H6" s="2"/>
      <c r="I6" s="91"/>
    </row>
    <row r="7" spans="1:9" s="1" customFormat="1" ht="21" customHeight="1" x14ac:dyDescent="0.3">
      <c r="A7" s="176"/>
      <c r="B7" s="40" t="s">
        <v>0</v>
      </c>
      <c r="C7" s="40"/>
      <c r="D7" s="40"/>
      <c r="E7" s="40"/>
      <c r="F7" s="189"/>
      <c r="G7" s="329" t="s">
        <v>222</v>
      </c>
      <c r="H7" s="329"/>
      <c r="I7" s="188"/>
    </row>
    <row r="8" spans="1:9" s="1" customFormat="1" ht="14.25" customHeight="1" x14ac:dyDescent="0.25">
      <c r="A8" s="177"/>
      <c r="B8" s="41"/>
      <c r="C8" s="41"/>
      <c r="D8" s="41"/>
      <c r="E8" s="41"/>
      <c r="F8" s="2"/>
      <c r="G8" s="2"/>
      <c r="H8" s="2"/>
      <c r="I8" s="87"/>
    </row>
    <row r="9" spans="1:9" s="1" customFormat="1" ht="18" customHeight="1" x14ac:dyDescent="0.3">
      <c r="A9" s="176"/>
      <c r="B9" s="40"/>
      <c r="C9" s="40"/>
      <c r="D9" s="40"/>
      <c r="E9" s="40"/>
      <c r="F9" s="38" t="s">
        <v>223</v>
      </c>
      <c r="G9" s="189"/>
      <c r="H9" s="38" t="s">
        <v>242</v>
      </c>
      <c r="I9" s="187"/>
    </row>
    <row r="10" spans="1:9" s="1" customFormat="1" ht="20.25" customHeight="1" x14ac:dyDescent="0.3">
      <c r="A10" s="178"/>
      <c r="B10" s="35"/>
      <c r="C10" s="35"/>
      <c r="D10" s="35"/>
      <c r="E10" s="35"/>
      <c r="F10" s="190"/>
      <c r="G10" s="190"/>
      <c r="H10" s="191"/>
      <c r="I10" s="187"/>
    </row>
    <row r="11" spans="1:9" x14ac:dyDescent="0.25">
      <c r="A11" s="36"/>
      <c r="B11" s="24"/>
      <c r="C11" s="24"/>
      <c r="D11" s="24"/>
      <c r="E11" s="36"/>
      <c r="F11" s="307" t="s">
        <v>2</v>
      </c>
      <c r="G11" s="307"/>
      <c r="H11" s="256" t="s">
        <v>236</v>
      </c>
      <c r="I11" s="186"/>
    </row>
    <row r="12" spans="1:9" x14ac:dyDescent="0.25">
      <c r="A12" s="36"/>
      <c r="B12" s="24"/>
      <c r="C12" s="24"/>
      <c r="D12" s="24"/>
      <c r="E12" s="36"/>
      <c r="F12" s="307" t="s">
        <v>3</v>
      </c>
      <c r="G12" s="307"/>
      <c r="H12" s="192"/>
      <c r="I12" s="186"/>
    </row>
    <row r="13" spans="1:9" x14ac:dyDescent="0.25">
      <c r="A13" s="36"/>
      <c r="B13" s="24"/>
      <c r="C13" s="24"/>
      <c r="D13" s="24"/>
      <c r="E13" s="36"/>
      <c r="F13" s="307" t="s">
        <v>4</v>
      </c>
      <c r="G13" s="307"/>
      <c r="H13" s="192"/>
      <c r="I13" s="186"/>
    </row>
    <row r="14" spans="1:9" x14ac:dyDescent="0.25">
      <c r="A14" s="36"/>
      <c r="B14" s="24"/>
      <c r="C14" s="24"/>
      <c r="D14" s="24"/>
      <c r="E14" s="36"/>
      <c r="F14" s="307" t="s">
        <v>5</v>
      </c>
      <c r="G14" s="307"/>
      <c r="H14" s="237"/>
      <c r="I14" s="186"/>
    </row>
    <row r="15" spans="1:9" x14ac:dyDescent="0.25">
      <c r="A15" s="36"/>
      <c r="B15" s="24"/>
      <c r="C15" s="24"/>
      <c r="D15" s="24"/>
      <c r="E15" s="36"/>
      <c r="F15" s="308" t="s">
        <v>6</v>
      </c>
      <c r="G15" s="308"/>
      <c r="H15" s="308"/>
      <c r="I15" s="308"/>
    </row>
    <row r="16" spans="1:9" x14ac:dyDescent="0.25">
      <c r="A16" s="79" t="s">
        <v>7</v>
      </c>
      <c r="B16" s="312">
        <v>2023</v>
      </c>
      <c r="C16" s="312"/>
      <c r="D16" s="312"/>
      <c r="E16" s="312"/>
      <c r="F16" s="313"/>
      <c r="G16" s="309" t="s">
        <v>8</v>
      </c>
      <c r="H16" s="310"/>
      <c r="I16" s="311"/>
    </row>
    <row r="17" spans="1:9" ht="51.75" customHeight="1" x14ac:dyDescent="0.25">
      <c r="A17" s="80" t="s">
        <v>54</v>
      </c>
      <c r="B17" s="303" t="s">
        <v>225</v>
      </c>
      <c r="C17" s="303"/>
      <c r="D17" s="303"/>
      <c r="E17" s="303"/>
      <c r="F17" s="322" t="s">
        <v>9</v>
      </c>
      <c r="G17" s="323"/>
      <c r="H17" s="322">
        <v>40390032</v>
      </c>
      <c r="I17" s="323"/>
    </row>
    <row r="18" spans="1:9" x14ac:dyDescent="0.25">
      <c r="A18" s="80" t="s">
        <v>10</v>
      </c>
      <c r="B18" s="305" t="s">
        <v>226</v>
      </c>
      <c r="C18" s="305"/>
      <c r="D18" s="305"/>
      <c r="E18" s="305"/>
      <c r="F18" s="322" t="s">
        <v>11</v>
      </c>
      <c r="G18" s="323"/>
      <c r="H18" s="322">
        <v>150</v>
      </c>
      <c r="I18" s="323"/>
    </row>
    <row r="19" spans="1:9" x14ac:dyDescent="0.25">
      <c r="A19" s="80" t="s">
        <v>12</v>
      </c>
      <c r="B19" s="305" t="s">
        <v>227</v>
      </c>
      <c r="C19" s="305"/>
      <c r="D19" s="305"/>
      <c r="E19" s="305"/>
      <c r="F19" s="322" t="s">
        <v>13</v>
      </c>
      <c r="G19" s="323"/>
      <c r="H19" s="322">
        <v>2110400000</v>
      </c>
      <c r="I19" s="323"/>
    </row>
    <row r="20" spans="1:9" x14ac:dyDescent="0.25">
      <c r="A20" s="80" t="s">
        <v>101</v>
      </c>
      <c r="B20" s="304"/>
      <c r="C20" s="304"/>
      <c r="D20" s="304"/>
      <c r="E20" s="304"/>
      <c r="F20" s="322" t="s">
        <v>14</v>
      </c>
      <c r="G20" s="323"/>
      <c r="H20" s="322"/>
      <c r="I20" s="323"/>
    </row>
    <row r="21" spans="1:9" ht="18.75" customHeight="1" x14ac:dyDescent="0.25">
      <c r="A21" s="80" t="s">
        <v>15</v>
      </c>
      <c r="B21" s="305" t="s">
        <v>228</v>
      </c>
      <c r="C21" s="305"/>
      <c r="D21" s="305"/>
      <c r="E21" s="305"/>
      <c r="F21" s="322" t="s">
        <v>16</v>
      </c>
      <c r="G21" s="323"/>
      <c r="H21" s="322"/>
      <c r="I21" s="323"/>
    </row>
    <row r="22" spans="1:9" x14ac:dyDescent="0.25">
      <c r="A22" s="80" t="s">
        <v>17</v>
      </c>
      <c r="B22" s="305" t="s">
        <v>229</v>
      </c>
      <c r="C22" s="305"/>
      <c r="D22" s="305"/>
      <c r="E22" s="305"/>
      <c r="F22" s="322" t="s">
        <v>18</v>
      </c>
      <c r="G22" s="323"/>
      <c r="H22" s="322" t="s">
        <v>230</v>
      </c>
      <c r="I22" s="323"/>
    </row>
    <row r="23" spans="1:9" ht="18.75" customHeight="1" x14ac:dyDescent="0.25">
      <c r="A23" s="7" t="s">
        <v>19</v>
      </c>
      <c r="B23" s="306"/>
      <c r="C23" s="306"/>
      <c r="D23" s="306"/>
      <c r="E23" s="306"/>
      <c r="F23" s="305" t="s">
        <v>22</v>
      </c>
      <c r="G23" s="305"/>
      <c r="H23" s="305"/>
      <c r="I23" s="193" t="s">
        <v>236</v>
      </c>
    </row>
    <row r="24" spans="1:9" x14ac:dyDescent="0.25">
      <c r="A24" s="7" t="s">
        <v>20</v>
      </c>
      <c r="B24" s="306"/>
      <c r="C24" s="306"/>
      <c r="D24" s="306"/>
      <c r="E24" s="306"/>
      <c r="F24" s="307" t="s">
        <v>24</v>
      </c>
      <c r="G24" s="307"/>
      <c r="H24" s="307"/>
      <c r="I24" s="193"/>
    </row>
    <row r="25" spans="1:9" ht="21" customHeight="1" x14ac:dyDescent="0.25">
      <c r="A25" s="7" t="s">
        <v>21</v>
      </c>
      <c r="B25" s="298">
        <v>264</v>
      </c>
      <c r="C25" s="299"/>
      <c r="D25" s="299"/>
      <c r="E25" s="299"/>
      <c r="F25" s="299"/>
      <c r="G25" s="299"/>
      <c r="H25" s="299"/>
      <c r="I25" s="318"/>
    </row>
    <row r="26" spans="1:9" ht="18.75" customHeight="1" x14ac:dyDescent="0.25">
      <c r="A26" s="7" t="s">
        <v>23</v>
      </c>
      <c r="B26" s="315" t="s">
        <v>231</v>
      </c>
      <c r="C26" s="316"/>
      <c r="D26" s="316"/>
      <c r="E26" s="316"/>
      <c r="F26" s="316"/>
      <c r="G26" s="316"/>
      <c r="H26" s="316"/>
      <c r="I26" s="317"/>
    </row>
    <row r="27" spans="1:9" x14ac:dyDescent="0.25">
      <c r="A27" s="7" t="s">
        <v>25</v>
      </c>
      <c r="B27" s="324" t="s">
        <v>241</v>
      </c>
      <c r="C27" s="325"/>
      <c r="D27" s="325"/>
      <c r="E27" s="325"/>
      <c r="F27" s="325"/>
      <c r="G27" s="325"/>
      <c r="H27" s="325"/>
      <c r="I27" s="326"/>
    </row>
    <row r="28" spans="1:9" x14ac:dyDescent="0.25">
      <c r="A28" s="7" t="s">
        <v>55</v>
      </c>
      <c r="B28" s="315" t="s">
        <v>232</v>
      </c>
      <c r="C28" s="316"/>
      <c r="D28" s="316"/>
      <c r="E28" s="316"/>
      <c r="F28" s="316"/>
      <c r="G28" s="316"/>
      <c r="H28" s="316"/>
      <c r="I28" s="317"/>
    </row>
    <row r="29" spans="1:9" ht="8.1" customHeight="1" x14ac:dyDescent="0.25"/>
    <row r="30" spans="1:9" ht="20.25" x14ac:dyDescent="0.25">
      <c r="A30" s="314" t="s">
        <v>243</v>
      </c>
      <c r="B30" s="314"/>
      <c r="C30" s="314"/>
      <c r="D30" s="314"/>
      <c r="E30" s="314"/>
      <c r="F30" s="314"/>
      <c r="G30" s="314"/>
      <c r="H30" s="314"/>
      <c r="I30" s="314"/>
    </row>
    <row r="31" spans="1:9" ht="5.0999999999999996" customHeight="1" x14ac:dyDescent="0.25">
      <c r="A31" s="5"/>
      <c r="B31" s="20"/>
      <c r="C31" s="5"/>
      <c r="D31" s="5"/>
      <c r="E31" s="5"/>
      <c r="F31" s="5"/>
      <c r="G31" s="5"/>
      <c r="H31" s="5"/>
      <c r="I31" s="5"/>
    </row>
    <row r="32" spans="1:9" ht="39.950000000000003" customHeight="1" x14ac:dyDescent="0.25">
      <c r="A32" s="319" t="s">
        <v>26</v>
      </c>
      <c r="B32" s="320" t="s">
        <v>27</v>
      </c>
      <c r="C32" s="320" t="s">
        <v>28</v>
      </c>
      <c r="D32" s="321" t="s">
        <v>74</v>
      </c>
      <c r="E32" s="320" t="s">
        <v>178</v>
      </c>
      <c r="F32" s="320" t="s">
        <v>51</v>
      </c>
      <c r="G32" s="320"/>
      <c r="H32" s="320"/>
      <c r="I32" s="320"/>
    </row>
    <row r="33" spans="1:10" ht="26.25" customHeight="1" x14ac:dyDescent="0.25">
      <c r="A33" s="319"/>
      <c r="B33" s="320"/>
      <c r="C33" s="320"/>
      <c r="D33" s="321"/>
      <c r="E33" s="320"/>
      <c r="F33" s="34" t="s">
        <v>29</v>
      </c>
      <c r="G33" s="34" t="s">
        <v>30</v>
      </c>
      <c r="H33" s="34" t="s">
        <v>31</v>
      </c>
      <c r="I33" s="34" t="s">
        <v>32</v>
      </c>
    </row>
    <row r="34" spans="1:10" ht="18" customHeight="1" x14ac:dyDescent="0.25">
      <c r="A34" s="16">
        <v>1</v>
      </c>
      <c r="B34" s="15">
        <v>2</v>
      </c>
      <c r="C34" s="15">
        <v>3</v>
      </c>
      <c r="D34" s="15">
        <v>4</v>
      </c>
      <c r="E34" s="15">
        <v>6</v>
      </c>
      <c r="F34" s="15">
        <v>7</v>
      </c>
      <c r="G34" s="15">
        <v>8</v>
      </c>
      <c r="H34" s="15">
        <v>9</v>
      </c>
      <c r="I34" s="15">
        <v>10</v>
      </c>
    </row>
    <row r="35" spans="1:10" ht="23.25" customHeight="1" x14ac:dyDescent="0.25">
      <c r="A35" s="27" t="s">
        <v>52</v>
      </c>
      <c r="B35" s="50"/>
      <c r="C35" s="50"/>
      <c r="D35" s="50"/>
      <c r="E35" s="50"/>
      <c r="F35" s="50"/>
      <c r="G35" s="50"/>
      <c r="H35" s="50"/>
      <c r="I35" s="51"/>
    </row>
    <row r="36" spans="1:10" s="6" customFormat="1" ht="24.75" customHeight="1" x14ac:dyDescent="0.25">
      <c r="A36" s="64" t="s">
        <v>94</v>
      </c>
      <c r="B36" s="31">
        <v>100</v>
      </c>
      <c r="C36" s="195"/>
      <c r="D36" s="255">
        <v>95977.099999999991</v>
      </c>
      <c r="E36" s="225">
        <f>F36+G36+H36+I36</f>
        <v>96358</v>
      </c>
      <c r="F36" s="228">
        <f>F37+F38+F42</f>
        <v>24889.1</v>
      </c>
      <c r="G36" s="228">
        <f t="shared" ref="G36:I36" si="0">G37+G38+G42</f>
        <v>23370.9</v>
      </c>
      <c r="H36" s="228">
        <f t="shared" si="0"/>
        <v>23308.2</v>
      </c>
      <c r="I36" s="228">
        <f t="shared" si="0"/>
        <v>24789.8</v>
      </c>
    </row>
    <row r="37" spans="1:10" ht="27.6" customHeight="1" x14ac:dyDescent="0.25">
      <c r="A37" s="14" t="s">
        <v>102</v>
      </c>
      <c r="B37" s="32">
        <v>101</v>
      </c>
      <c r="C37" s="196"/>
      <c r="D37" s="226">
        <v>91947.200000000012</v>
      </c>
      <c r="E37" s="209">
        <f>F37+G37+H37+I37</f>
        <v>92001.799999999988</v>
      </c>
      <c r="F37" s="229">
        <v>22975.3</v>
      </c>
      <c r="G37" s="229">
        <v>22975.4</v>
      </c>
      <c r="H37" s="229">
        <v>23025.5</v>
      </c>
      <c r="I37" s="229">
        <v>23025.599999999999</v>
      </c>
    </row>
    <row r="38" spans="1:10" ht="35.25" customHeight="1" x14ac:dyDescent="0.25">
      <c r="A38" s="14" t="s">
        <v>33</v>
      </c>
      <c r="B38" s="32">
        <v>102</v>
      </c>
      <c r="C38" s="197"/>
      <c r="D38" s="226">
        <v>3929.8999999999996</v>
      </c>
      <c r="E38" s="209">
        <f t="shared" ref="E38:E91" si="1">F38+G38+H38+I38</f>
        <v>4156.2</v>
      </c>
      <c r="F38" s="232">
        <f>F39+F40+F41</f>
        <v>1863.8000000000002</v>
      </c>
      <c r="G38" s="232">
        <f t="shared" ref="G38:I38" si="2">G39+G40+G41</f>
        <v>345.5</v>
      </c>
      <c r="H38" s="232">
        <f t="shared" si="2"/>
        <v>232.7</v>
      </c>
      <c r="I38" s="232">
        <f t="shared" si="2"/>
        <v>1714.2</v>
      </c>
    </row>
    <row r="39" spans="1:10" ht="36.6" customHeight="1" x14ac:dyDescent="0.25">
      <c r="A39" s="28" t="s">
        <v>76</v>
      </c>
      <c r="B39" s="19">
        <v>1021</v>
      </c>
      <c r="C39" s="196"/>
      <c r="D39" s="196">
        <v>3498.8</v>
      </c>
      <c r="E39" s="210">
        <f t="shared" si="1"/>
        <v>4156.2</v>
      </c>
      <c r="F39" s="194">
        <v>1863.8000000000002</v>
      </c>
      <c r="G39" s="194">
        <v>345.5</v>
      </c>
      <c r="H39" s="194">
        <v>232.7</v>
      </c>
      <c r="I39" s="194">
        <v>1714.2</v>
      </c>
    </row>
    <row r="40" spans="1:10" s="6" customFormat="1" ht="39.75" customHeight="1" x14ac:dyDescent="0.3">
      <c r="A40" s="42" t="s">
        <v>56</v>
      </c>
      <c r="B40" s="19">
        <v>1022</v>
      </c>
      <c r="C40" s="196"/>
      <c r="D40" s="196">
        <v>287.89999999999998</v>
      </c>
      <c r="E40" s="210">
        <f t="shared" si="1"/>
        <v>0</v>
      </c>
      <c r="F40" s="194"/>
      <c r="G40" s="194"/>
      <c r="H40" s="194"/>
      <c r="I40" s="194"/>
    </row>
    <row r="41" spans="1:10" s="6" customFormat="1" ht="15.95" customHeight="1" x14ac:dyDescent="0.3">
      <c r="A41" s="42" t="s">
        <v>215</v>
      </c>
      <c r="B41" s="19">
        <v>1023</v>
      </c>
      <c r="C41" s="196"/>
      <c r="D41" s="196">
        <v>143.19999999999999</v>
      </c>
      <c r="E41" s="210">
        <f t="shared" si="1"/>
        <v>0</v>
      </c>
      <c r="F41" s="194"/>
      <c r="G41" s="194"/>
      <c r="H41" s="194"/>
      <c r="I41" s="194"/>
    </row>
    <row r="42" spans="1:10" s="6" customFormat="1" x14ac:dyDescent="0.25">
      <c r="A42" s="14" t="s">
        <v>99</v>
      </c>
      <c r="B42" s="32">
        <v>103</v>
      </c>
      <c r="C42" s="197"/>
      <c r="D42" s="226">
        <v>100</v>
      </c>
      <c r="E42" s="209">
        <f t="shared" si="1"/>
        <v>200</v>
      </c>
      <c r="F42" s="194">
        <v>50</v>
      </c>
      <c r="G42" s="194">
        <v>50</v>
      </c>
      <c r="H42" s="194">
        <v>50</v>
      </c>
      <c r="I42" s="194">
        <v>50</v>
      </c>
    </row>
    <row r="43" spans="1:10" ht="20.100000000000001" customHeight="1" x14ac:dyDescent="0.25">
      <c r="A43" s="27" t="s">
        <v>93</v>
      </c>
      <c r="B43" s="31">
        <v>110</v>
      </c>
      <c r="C43" s="198"/>
      <c r="D43" s="225">
        <v>81949.342299999989</v>
      </c>
      <c r="E43" s="209">
        <f t="shared" si="1"/>
        <v>83696.800000000003</v>
      </c>
      <c r="F43" s="198">
        <f>F44+F45+F46+F61+F72</f>
        <v>20803</v>
      </c>
      <c r="G43" s="198">
        <f t="shared" ref="G43:I43" si="3">G44+G45+G46+G61+G72</f>
        <v>20715.499999999996</v>
      </c>
      <c r="H43" s="198">
        <f t="shared" si="3"/>
        <v>20231.999999999996</v>
      </c>
      <c r="I43" s="198">
        <f t="shared" si="3"/>
        <v>21946.3</v>
      </c>
    </row>
    <row r="44" spans="1:10" ht="20.100000000000001" customHeight="1" x14ac:dyDescent="0.25">
      <c r="A44" s="14" t="s">
        <v>69</v>
      </c>
      <c r="B44" s="33">
        <v>111</v>
      </c>
      <c r="C44" s="196"/>
      <c r="D44" s="252">
        <v>57052.4</v>
      </c>
      <c r="E44" s="209">
        <f t="shared" si="1"/>
        <v>57052.399999999994</v>
      </c>
      <c r="F44" s="257">
        <v>13680.9</v>
      </c>
      <c r="G44" s="257">
        <v>14845.3</v>
      </c>
      <c r="H44" s="257">
        <v>14263.1</v>
      </c>
      <c r="I44" s="257">
        <v>14263.1</v>
      </c>
    </row>
    <row r="45" spans="1:10" ht="20.100000000000001" customHeight="1" x14ac:dyDescent="0.25">
      <c r="A45" s="67" t="s">
        <v>35</v>
      </c>
      <c r="B45" s="33">
        <v>112</v>
      </c>
      <c r="C45" s="196"/>
      <c r="D45" s="252">
        <v>12038.1423</v>
      </c>
      <c r="E45" s="209">
        <f>F45+G45+H45+I45</f>
        <v>12038.1</v>
      </c>
      <c r="F45" s="257">
        <v>2886.7</v>
      </c>
      <c r="G45" s="257">
        <v>3132.3</v>
      </c>
      <c r="H45" s="257">
        <v>3009.5</v>
      </c>
      <c r="I45" s="257">
        <v>3009.6</v>
      </c>
      <c r="J45" s="266"/>
    </row>
    <row r="46" spans="1:10" ht="20.100000000000001" customHeight="1" x14ac:dyDescent="0.25">
      <c r="A46" s="67" t="s">
        <v>86</v>
      </c>
      <c r="B46" s="33">
        <v>113</v>
      </c>
      <c r="C46" s="200"/>
      <c r="D46" s="226">
        <v>8993.0999999999985</v>
      </c>
      <c r="E46" s="209">
        <f t="shared" si="1"/>
        <v>10010</v>
      </c>
      <c r="F46" s="212">
        <f>F47+F48+F49+F50+F51+F52+F53+F54+F55</f>
        <v>3063</v>
      </c>
      <c r="G46" s="212">
        <f t="shared" ref="G46:I46" si="4">G47+G48+G49+G50+G51+G52+G53+G54+G55</f>
        <v>1625.6</v>
      </c>
      <c r="H46" s="212">
        <f t="shared" si="4"/>
        <v>1800.1</v>
      </c>
      <c r="I46" s="212">
        <f t="shared" si="4"/>
        <v>3521.3</v>
      </c>
    </row>
    <row r="47" spans="1:10" x14ac:dyDescent="0.25">
      <c r="A47" s="70" t="s">
        <v>79</v>
      </c>
      <c r="B47" s="16">
        <v>1131</v>
      </c>
      <c r="C47" s="201"/>
      <c r="D47" s="202">
        <v>439</v>
      </c>
      <c r="E47" s="210">
        <f t="shared" si="1"/>
        <v>482.9</v>
      </c>
      <c r="F47" s="206">
        <v>70.099999999999994</v>
      </c>
      <c r="G47" s="206"/>
      <c r="H47" s="206">
        <v>268.7</v>
      </c>
      <c r="I47" s="206">
        <v>144.1</v>
      </c>
    </row>
    <row r="48" spans="1:10" x14ac:dyDescent="0.25">
      <c r="A48" s="70" t="s">
        <v>80</v>
      </c>
      <c r="B48" s="25">
        <v>1132</v>
      </c>
      <c r="C48" s="202"/>
      <c r="D48" s="202">
        <v>1511.2</v>
      </c>
      <c r="E48" s="210">
        <f t="shared" si="1"/>
        <v>1662.3</v>
      </c>
      <c r="F48" s="207">
        <v>349.9</v>
      </c>
      <c r="G48" s="258">
        <v>190.5</v>
      </c>
      <c r="H48" s="258">
        <v>217.7</v>
      </c>
      <c r="I48" s="207">
        <v>904.2</v>
      </c>
    </row>
    <row r="49" spans="1:9" ht="24.95" customHeight="1" x14ac:dyDescent="0.25">
      <c r="A49" s="70" t="s">
        <v>61</v>
      </c>
      <c r="B49" s="25">
        <v>1133</v>
      </c>
      <c r="C49" s="196"/>
      <c r="D49" s="196">
        <v>506.4</v>
      </c>
      <c r="E49" s="210">
        <f t="shared" si="1"/>
        <v>457.09999999999997</v>
      </c>
      <c r="F49" s="194"/>
      <c r="G49" s="208">
        <v>162.19999999999999</v>
      </c>
      <c r="H49" s="208">
        <v>162.19999999999999</v>
      </c>
      <c r="I49" s="194">
        <v>132.69999999999999</v>
      </c>
    </row>
    <row r="50" spans="1:9" ht="21.6" customHeight="1" x14ac:dyDescent="0.25">
      <c r="A50" s="70" t="s">
        <v>196</v>
      </c>
      <c r="B50" s="25">
        <v>1134</v>
      </c>
      <c r="C50" s="196"/>
      <c r="D50" s="196">
        <v>102.8</v>
      </c>
      <c r="E50" s="210">
        <f t="shared" si="1"/>
        <v>316.89999999999998</v>
      </c>
      <c r="F50" s="194">
        <v>55</v>
      </c>
      <c r="G50" s="194">
        <v>151.9</v>
      </c>
      <c r="H50" s="194">
        <v>55</v>
      </c>
      <c r="I50" s="194">
        <v>55</v>
      </c>
    </row>
    <row r="51" spans="1:9" ht="21" customHeight="1" x14ac:dyDescent="0.25">
      <c r="A51" s="70" t="s">
        <v>197</v>
      </c>
      <c r="B51" s="25">
        <v>1135</v>
      </c>
      <c r="C51" s="196"/>
      <c r="D51" s="196">
        <v>608.4</v>
      </c>
      <c r="E51" s="210">
        <f t="shared" si="1"/>
        <v>608.4</v>
      </c>
      <c r="F51" s="194">
        <v>75.400000000000006</v>
      </c>
      <c r="G51" s="194">
        <v>144.9</v>
      </c>
      <c r="H51" s="194">
        <v>233.2</v>
      </c>
      <c r="I51" s="194">
        <v>154.9</v>
      </c>
    </row>
    <row r="52" spans="1:9" x14ac:dyDescent="0.25">
      <c r="A52" s="52" t="s">
        <v>194</v>
      </c>
      <c r="B52" s="25">
        <v>1136</v>
      </c>
      <c r="C52" s="196"/>
      <c r="D52" s="196">
        <v>467.4</v>
      </c>
      <c r="E52" s="210">
        <f t="shared" si="1"/>
        <v>467.2</v>
      </c>
      <c r="F52" s="194">
        <v>116.8</v>
      </c>
      <c r="G52" s="194">
        <v>116.8</v>
      </c>
      <c r="H52" s="194">
        <v>116.8</v>
      </c>
      <c r="I52" s="194">
        <v>116.8</v>
      </c>
    </row>
    <row r="53" spans="1:9" x14ac:dyDescent="0.25">
      <c r="A53" s="47" t="s">
        <v>195</v>
      </c>
      <c r="B53" s="25">
        <v>1137</v>
      </c>
      <c r="C53" s="196"/>
      <c r="D53" s="196">
        <v>1113.2</v>
      </c>
      <c r="E53" s="210">
        <f t="shared" si="1"/>
        <v>1113.2</v>
      </c>
      <c r="F53" s="194">
        <v>344.1</v>
      </c>
      <c r="G53" s="194">
        <v>278.3</v>
      </c>
      <c r="H53" s="194">
        <v>278.3</v>
      </c>
      <c r="I53" s="194">
        <v>212.5</v>
      </c>
    </row>
    <row r="54" spans="1:9" x14ac:dyDescent="0.25">
      <c r="A54" s="27" t="s">
        <v>82</v>
      </c>
      <c r="B54" s="25">
        <v>1138</v>
      </c>
      <c r="C54" s="196"/>
      <c r="D54" s="226">
        <v>745.90000000000009</v>
      </c>
      <c r="E54" s="209">
        <f t="shared" si="1"/>
        <v>745.8</v>
      </c>
      <c r="F54" s="211">
        <v>187.9</v>
      </c>
      <c r="G54" s="211">
        <v>235.5</v>
      </c>
      <c r="H54" s="211">
        <v>235.5</v>
      </c>
      <c r="I54" s="211">
        <v>86.9</v>
      </c>
    </row>
    <row r="55" spans="1:9" ht="20.100000000000001" customHeight="1" x14ac:dyDescent="0.25">
      <c r="A55" s="14" t="s">
        <v>53</v>
      </c>
      <c r="B55" s="25">
        <v>1139</v>
      </c>
      <c r="C55" s="196"/>
      <c r="D55" s="226">
        <v>3498.8</v>
      </c>
      <c r="E55" s="209">
        <f t="shared" si="1"/>
        <v>4156.2</v>
      </c>
      <c r="F55" s="211">
        <f>F56+F57+F58+F59+F60</f>
        <v>1863.8000000000002</v>
      </c>
      <c r="G55" s="211">
        <f t="shared" ref="G55:I55" si="5">G56+G57+G58+G59+G60</f>
        <v>345.5</v>
      </c>
      <c r="H55" s="211">
        <f t="shared" si="5"/>
        <v>232.7</v>
      </c>
      <c r="I55" s="211">
        <f t="shared" si="5"/>
        <v>1714.2</v>
      </c>
    </row>
    <row r="56" spans="1:9" ht="20.100000000000001" customHeight="1" x14ac:dyDescent="0.25">
      <c r="A56" s="8" t="s">
        <v>58</v>
      </c>
      <c r="B56" s="25">
        <v>11391</v>
      </c>
      <c r="C56" s="196"/>
      <c r="D56" s="196">
        <v>2463.3000000000002</v>
      </c>
      <c r="E56" s="210">
        <f t="shared" si="1"/>
        <v>3963.7000000000003</v>
      </c>
      <c r="F56" s="194">
        <v>1815.4</v>
      </c>
      <c r="G56" s="194">
        <v>319.5</v>
      </c>
      <c r="H56" s="194">
        <v>141.4</v>
      </c>
      <c r="I56" s="194">
        <v>1687.4</v>
      </c>
    </row>
    <row r="57" spans="1:9" ht="20.100000000000001" customHeight="1" x14ac:dyDescent="0.25">
      <c r="A57" s="8" t="s">
        <v>57</v>
      </c>
      <c r="B57" s="25">
        <v>11392</v>
      </c>
      <c r="C57" s="196"/>
      <c r="D57" s="196">
        <v>43.399999999999991</v>
      </c>
      <c r="E57" s="210">
        <f t="shared" si="1"/>
        <v>46.8</v>
      </c>
      <c r="F57" s="194">
        <v>12</v>
      </c>
      <c r="G57" s="194">
        <v>11.5</v>
      </c>
      <c r="H57" s="194">
        <v>11.1</v>
      </c>
      <c r="I57" s="194">
        <v>12.2</v>
      </c>
    </row>
    <row r="58" spans="1:9" ht="20.100000000000001" customHeight="1" x14ac:dyDescent="0.25">
      <c r="A58" s="8" t="s">
        <v>59</v>
      </c>
      <c r="B58" s="25">
        <v>11393</v>
      </c>
      <c r="C58" s="196"/>
      <c r="D58" s="196">
        <v>873.1</v>
      </c>
      <c r="E58" s="210">
        <f t="shared" si="1"/>
        <v>0</v>
      </c>
      <c r="F58" s="194"/>
      <c r="G58" s="194"/>
      <c r="H58" s="194"/>
      <c r="I58" s="194"/>
    </row>
    <row r="59" spans="1:9" ht="20.100000000000001" customHeight="1" x14ac:dyDescent="0.25">
      <c r="A59" s="8" t="s">
        <v>62</v>
      </c>
      <c r="B59" s="25">
        <v>11394</v>
      </c>
      <c r="C59" s="196"/>
      <c r="D59" s="196">
        <v>65</v>
      </c>
      <c r="E59" s="210">
        <f t="shared" si="1"/>
        <v>87.5</v>
      </c>
      <c r="F59" s="194">
        <v>21.9</v>
      </c>
      <c r="G59" s="194"/>
      <c r="H59" s="194">
        <v>65.599999999999994</v>
      </c>
      <c r="I59" s="194"/>
    </row>
    <row r="60" spans="1:9" ht="20.100000000000001" customHeight="1" x14ac:dyDescent="0.25">
      <c r="A60" s="8" t="s">
        <v>63</v>
      </c>
      <c r="B60" s="25">
        <v>11395</v>
      </c>
      <c r="C60" s="196"/>
      <c r="D60" s="196">
        <v>54</v>
      </c>
      <c r="E60" s="210">
        <f t="shared" si="1"/>
        <v>58.2</v>
      </c>
      <c r="F60" s="194">
        <v>14.5</v>
      </c>
      <c r="G60" s="194">
        <v>14.5</v>
      </c>
      <c r="H60" s="194">
        <v>14.6</v>
      </c>
      <c r="I60" s="194">
        <v>14.6</v>
      </c>
    </row>
    <row r="61" spans="1:9" ht="20.100000000000001" customHeight="1" x14ac:dyDescent="0.3">
      <c r="A61" s="30" t="s">
        <v>87</v>
      </c>
      <c r="B61" s="25">
        <v>114</v>
      </c>
      <c r="C61" s="196"/>
      <c r="D61" s="226">
        <v>2740.8999999999996</v>
      </c>
      <c r="E61" s="209">
        <f t="shared" si="1"/>
        <v>3295.3</v>
      </c>
      <c r="F61" s="212">
        <f>F62+F63+F64+F65+F66+F67+F68+F69+F70+F71</f>
        <v>855.40000000000009</v>
      </c>
      <c r="G61" s="212">
        <f t="shared" ref="G61:I61" si="6">G62+G63+G64+G65+G66+G67+G68+G69+G70+G71</f>
        <v>795.3</v>
      </c>
      <c r="H61" s="212">
        <f t="shared" si="6"/>
        <v>842.3</v>
      </c>
      <c r="I61" s="212">
        <f t="shared" si="6"/>
        <v>802.3</v>
      </c>
    </row>
    <row r="62" spans="1:9" ht="20.100000000000001" customHeight="1" x14ac:dyDescent="0.25">
      <c r="A62" s="52" t="s">
        <v>88</v>
      </c>
      <c r="B62" s="16">
        <v>1141</v>
      </c>
      <c r="C62" s="196"/>
      <c r="D62" s="196">
        <v>60</v>
      </c>
      <c r="E62" s="210">
        <f t="shared" si="1"/>
        <v>60</v>
      </c>
      <c r="F62" s="194">
        <v>15</v>
      </c>
      <c r="G62" s="194">
        <v>15</v>
      </c>
      <c r="H62" s="194">
        <v>15</v>
      </c>
      <c r="I62" s="194">
        <v>15</v>
      </c>
    </row>
    <row r="63" spans="1:9" ht="33" customHeight="1" x14ac:dyDescent="0.25">
      <c r="A63" s="52" t="s">
        <v>84</v>
      </c>
      <c r="B63" s="25">
        <v>1142</v>
      </c>
      <c r="C63" s="196"/>
      <c r="D63" s="196">
        <v>184.3</v>
      </c>
      <c r="E63" s="210">
        <f t="shared" si="1"/>
        <v>184.3</v>
      </c>
      <c r="F63" s="194">
        <v>184.3</v>
      </c>
      <c r="G63" s="194"/>
      <c r="H63" s="194"/>
      <c r="I63" s="194"/>
    </row>
    <row r="64" spans="1:9" ht="20.100000000000001" customHeight="1" x14ac:dyDescent="0.25">
      <c r="A64" s="52" t="s">
        <v>65</v>
      </c>
      <c r="B64" s="25">
        <v>1143</v>
      </c>
      <c r="C64" s="196"/>
      <c r="D64" s="196">
        <v>733.3</v>
      </c>
      <c r="E64" s="210">
        <f t="shared" si="1"/>
        <v>660</v>
      </c>
      <c r="F64" s="194">
        <v>165</v>
      </c>
      <c r="G64" s="194">
        <v>165</v>
      </c>
      <c r="H64" s="194">
        <v>165</v>
      </c>
      <c r="I64" s="194">
        <v>165</v>
      </c>
    </row>
    <row r="65" spans="1:9" ht="20.100000000000001" customHeight="1" x14ac:dyDescent="0.25">
      <c r="A65" s="71" t="s">
        <v>83</v>
      </c>
      <c r="B65" s="25">
        <v>1144</v>
      </c>
      <c r="C65" s="196"/>
      <c r="D65" s="196">
        <v>340</v>
      </c>
      <c r="E65" s="210">
        <f t="shared" si="1"/>
        <v>340</v>
      </c>
      <c r="F65" s="194">
        <v>85</v>
      </c>
      <c r="G65" s="194">
        <v>85</v>
      </c>
      <c r="H65" s="194">
        <v>85</v>
      </c>
      <c r="I65" s="194">
        <v>85</v>
      </c>
    </row>
    <row r="66" spans="1:9" ht="23.45" customHeight="1" x14ac:dyDescent="0.25">
      <c r="A66" s="72" t="s">
        <v>201</v>
      </c>
      <c r="B66" s="25">
        <v>1145</v>
      </c>
      <c r="C66" s="197"/>
      <c r="D66" s="196">
        <v>99.5</v>
      </c>
      <c r="E66" s="210">
        <f t="shared" si="1"/>
        <v>116</v>
      </c>
      <c r="F66" s="194">
        <v>29</v>
      </c>
      <c r="G66" s="194">
        <v>29</v>
      </c>
      <c r="H66" s="194">
        <v>29</v>
      </c>
      <c r="I66" s="194">
        <v>29</v>
      </c>
    </row>
    <row r="67" spans="1:9" ht="20.100000000000001" customHeight="1" x14ac:dyDescent="0.25">
      <c r="A67" s="72" t="s">
        <v>202</v>
      </c>
      <c r="B67" s="25">
        <v>1146</v>
      </c>
      <c r="C67" s="196"/>
      <c r="D67" s="196">
        <v>57</v>
      </c>
      <c r="E67" s="210">
        <f t="shared" si="1"/>
        <v>63.2</v>
      </c>
      <c r="F67" s="194">
        <v>15.8</v>
      </c>
      <c r="G67" s="194">
        <v>15.8</v>
      </c>
      <c r="H67" s="194">
        <v>15.8</v>
      </c>
      <c r="I67" s="194">
        <v>15.8</v>
      </c>
    </row>
    <row r="68" spans="1:9" ht="20.100000000000001" customHeight="1" x14ac:dyDescent="0.25">
      <c r="A68" s="72" t="s">
        <v>81</v>
      </c>
      <c r="B68" s="25">
        <v>1147</v>
      </c>
      <c r="C68" s="196"/>
      <c r="D68" s="196">
        <v>21</v>
      </c>
      <c r="E68" s="210">
        <f t="shared" si="1"/>
        <v>40</v>
      </c>
      <c r="F68" s="194">
        <v>10</v>
      </c>
      <c r="G68" s="194">
        <v>10</v>
      </c>
      <c r="H68" s="194">
        <v>10</v>
      </c>
      <c r="I68" s="194">
        <v>10</v>
      </c>
    </row>
    <row r="69" spans="1:9" ht="20.100000000000001" customHeight="1" x14ac:dyDescent="0.25">
      <c r="A69" s="71" t="s">
        <v>64</v>
      </c>
      <c r="B69" s="25">
        <v>1148</v>
      </c>
      <c r="C69" s="196"/>
      <c r="D69" s="196">
        <v>34</v>
      </c>
      <c r="E69" s="210">
        <f t="shared" si="1"/>
        <v>22</v>
      </c>
      <c r="F69" s="194">
        <v>5.5</v>
      </c>
      <c r="G69" s="194">
        <v>5.5</v>
      </c>
      <c r="H69" s="194">
        <v>5.5</v>
      </c>
      <c r="I69" s="263">
        <v>5.5</v>
      </c>
    </row>
    <row r="70" spans="1:9" ht="23.45" customHeight="1" x14ac:dyDescent="0.25">
      <c r="A70" s="73" t="s">
        <v>108</v>
      </c>
      <c r="B70" s="25">
        <v>1149</v>
      </c>
      <c r="C70" s="196"/>
      <c r="D70" s="196">
        <v>520</v>
      </c>
      <c r="E70" s="210">
        <f t="shared" si="1"/>
        <v>685</v>
      </c>
      <c r="F70" s="194">
        <v>125</v>
      </c>
      <c r="G70" s="194">
        <v>200</v>
      </c>
      <c r="H70" s="194">
        <v>200</v>
      </c>
      <c r="I70" s="194">
        <v>160</v>
      </c>
    </row>
    <row r="71" spans="1:9" ht="24" customHeight="1" x14ac:dyDescent="0.25">
      <c r="A71" s="7" t="s">
        <v>109</v>
      </c>
      <c r="B71" s="25">
        <v>11410</v>
      </c>
      <c r="C71" s="196"/>
      <c r="D71" s="196">
        <v>691.8</v>
      </c>
      <c r="E71" s="210">
        <f t="shared" si="1"/>
        <v>1124.8</v>
      </c>
      <c r="F71" s="194">
        <v>220.8</v>
      </c>
      <c r="G71" s="194">
        <v>270</v>
      </c>
      <c r="H71" s="194">
        <v>317</v>
      </c>
      <c r="I71" s="194">
        <v>317</v>
      </c>
    </row>
    <row r="72" spans="1:9" ht="20.100000000000001" customHeight="1" x14ac:dyDescent="0.25">
      <c r="A72" s="27" t="s">
        <v>110</v>
      </c>
      <c r="B72" s="33">
        <v>115</v>
      </c>
      <c r="C72" s="196"/>
      <c r="D72" s="226">
        <v>1124.8</v>
      </c>
      <c r="E72" s="209">
        <f t="shared" si="1"/>
        <v>1301</v>
      </c>
      <c r="F72" s="212">
        <v>317</v>
      </c>
      <c r="G72" s="212">
        <v>317</v>
      </c>
      <c r="H72" s="212">
        <v>317</v>
      </c>
      <c r="I72" s="212">
        <v>350</v>
      </c>
    </row>
    <row r="73" spans="1:9" ht="26.25" customHeight="1" x14ac:dyDescent="0.25">
      <c r="A73" s="27" t="s">
        <v>111</v>
      </c>
      <c r="B73" s="33">
        <v>120</v>
      </c>
      <c r="C73" s="203"/>
      <c r="D73" s="225">
        <v>6964.5</v>
      </c>
      <c r="E73" s="209">
        <f t="shared" si="1"/>
        <v>7002.3</v>
      </c>
      <c r="F73" s="213">
        <f>F74+F75+F76+F77+F78+F79+F80+F81+F82+F83+F84</f>
        <v>1856.8</v>
      </c>
      <c r="G73" s="213">
        <f t="shared" ref="G73:I73" si="7">G74+G75+G76+G77+G78+G79+G80+G81+G82+G83+G84</f>
        <v>1738.8</v>
      </c>
      <c r="H73" s="213">
        <f t="shared" si="7"/>
        <v>1713.4</v>
      </c>
      <c r="I73" s="213">
        <f t="shared" si="7"/>
        <v>1693.3</v>
      </c>
    </row>
    <row r="74" spans="1:9" ht="20.100000000000001" customHeight="1" x14ac:dyDescent="0.25">
      <c r="A74" s="8" t="s">
        <v>103</v>
      </c>
      <c r="B74" s="16">
        <v>121</v>
      </c>
      <c r="C74" s="196"/>
      <c r="D74" s="196">
        <v>5211.1000000000004</v>
      </c>
      <c r="E74" s="210">
        <f>F74+G74+H74+I74</f>
        <v>5211.1000000000004</v>
      </c>
      <c r="F74" s="264">
        <v>1352.5</v>
      </c>
      <c r="G74" s="264">
        <v>1293.5999999999999</v>
      </c>
      <c r="H74" s="264">
        <v>1282.5</v>
      </c>
      <c r="I74" s="264">
        <v>1282.5</v>
      </c>
    </row>
    <row r="75" spans="1:9" ht="20.100000000000001" customHeight="1" x14ac:dyDescent="0.25">
      <c r="A75" s="8" t="s">
        <v>60</v>
      </c>
      <c r="B75" s="25">
        <v>122</v>
      </c>
      <c r="C75" s="196"/>
      <c r="D75" s="196">
        <v>1146.4000000000001</v>
      </c>
      <c r="E75" s="210">
        <f>F75+G75+H75+I75</f>
        <v>1146.4000000000001</v>
      </c>
      <c r="F75" s="264">
        <v>297.60000000000002</v>
      </c>
      <c r="G75" s="264">
        <v>284.5</v>
      </c>
      <c r="H75" s="264">
        <v>282.2</v>
      </c>
      <c r="I75" s="264">
        <v>282.10000000000002</v>
      </c>
    </row>
    <row r="76" spans="1:9" ht="20.100000000000001" customHeight="1" x14ac:dyDescent="0.25">
      <c r="A76" s="8" t="s">
        <v>89</v>
      </c>
      <c r="B76" s="25">
        <v>123</v>
      </c>
      <c r="C76" s="196"/>
      <c r="D76" s="196">
        <v>40</v>
      </c>
      <c r="E76" s="210">
        <f t="shared" si="1"/>
        <v>40</v>
      </c>
      <c r="F76" s="194">
        <v>40</v>
      </c>
      <c r="G76" s="194"/>
      <c r="H76" s="194"/>
      <c r="I76" s="194"/>
    </row>
    <row r="77" spans="1:9" ht="20.100000000000001" customHeight="1" x14ac:dyDescent="0.25">
      <c r="A77" s="29" t="s">
        <v>67</v>
      </c>
      <c r="B77" s="25">
        <v>124</v>
      </c>
      <c r="C77" s="196"/>
      <c r="D77" s="196">
        <v>200</v>
      </c>
      <c r="E77" s="210">
        <f t="shared" si="1"/>
        <v>220</v>
      </c>
      <c r="F77" s="194">
        <v>55</v>
      </c>
      <c r="G77" s="194">
        <v>55</v>
      </c>
      <c r="H77" s="194">
        <v>55</v>
      </c>
      <c r="I77" s="194">
        <v>55</v>
      </c>
    </row>
    <row r="78" spans="1:9" ht="20.100000000000001" customHeight="1" x14ac:dyDescent="0.25">
      <c r="A78" s="29" t="s">
        <v>90</v>
      </c>
      <c r="B78" s="25">
        <v>125</v>
      </c>
      <c r="C78" s="196"/>
      <c r="D78" s="196">
        <v>35</v>
      </c>
      <c r="E78" s="210">
        <f t="shared" si="1"/>
        <v>38.799999999999997</v>
      </c>
      <c r="F78" s="194">
        <v>9.6999999999999993</v>
      </c>
      <c r="G78" s="194">
        <v>9.6999999999999993</v>
      </c>
      <c r="H78" s="194">
        <v>9.6999999999999993</v>
      </c>
      <c r="I78" s="194">
        <v>9.6999999999999993</v>
      </c>
    </row>
    <row r="79" spans="1:9" ht="20.100000000000001" customHeight="1" x14ac:dyDescent="0.25">
      <c r="A79" s="29" t="s">
        <v>66</v>
      </c>
      <c r="B79" s="25">
        <v>126</v>
      </c>
      <c r="C79" s="196"/>
      <c r="D79" s="196">
        <v>10</v>
      </c>
      <c r="E79" s="210">
        <f t="shared" si="1"/>
        <v>10</v>
      </c>
      <c r="F79" s="194">
        <v>3</v>
      </c>
      <c r="G79" s="194">
        <v>7</v>
      </c>
      <c r="H79" s="194"/>
      <c r="I79" s="194"/>
    </row>
    <row r="80" spans="1:9" ht="20.100000000000001" customHeight="1" x14ac:dyDescent="0.25">
      <c r="A80" s="8" t="s">
        <v>91</v>
      </c>
      <c r="B80" s="25">
        <v>127</v>
      </c>
      <c r="C80" s="196"/>
      <c r="D80" s="196">
        <v>50</v>
      </c>
      <c r="E80" s="210">
        <f t="shared" si="1"/>
        <v>20</v>
      </c>
      <c r="F80" s="194">
        <v>5</v>
      </c>
      <c r="G80" s="194">
        <v>5</v>
      </c>
      <c r="H80" s="194">
        <v>5</v>
      </c>
      <c r="I80" s="194">
        <v>5</v>
      </c>
    </row>
    <row r="81" spans="1:9" ht="33.75" customHeight="1" x14ac:dyDescent="0.25">
      <c r="A81" s="8" t="s">
        <v>85</v>
      </c>
      <c r="B81" s="25">
        <v>128</v>
      </c>
      <c r="C81" s="196"/>
      <c r="D81" s="196">
        <v>60</v>
      </c>
      <c r="E81" s="210">
        <f t="shared" si="1"/>
        <v>60</v>
      </c>
      <c r="F81" s="194">
        <v>40</v>
      </c>
      <c r="G81" s="194">
        <v>10</v>
      </c>
      <c r="H81" s="194">
        <v>5</v>
      </c>
      <c r="I81" s="194">
        <v>5</v>
      </c>
    </row>
    <row r="82" spans="1:9" ht="23.25" customHeight="1" x14ac:dyDescent="0.25">
      <c r="A82" s="8" t="s">
        <v>68</v>
      </c>
      <c r="B82" s="25">
        <v>129</v>
      </c>
      <c r="C82" s="196"/>
      <c r="D82" s="196">
        <v>16</v>
      </c>
      <c r="E82" s="210">
        <f t="shared" si="1"/>
        <v>16</v>
      </c>
      <c r="F82" s="194">
        <v>4</v>
      </c>
      <c r="G82" s="194">
        <v>4</v>
      </c>
      <c r="H82" s="194">
        <v>4</v>
      </c>
      <c r="I82" s="194">
        <v>4</v>
      </c>
    </row>
    <row r="83" spans="1:9" ht="33" customHeight="1" x14ac:dyDescent="0.25">
      <c r="A83" s="8" t="s">
        <v>198</v>
      </c>
      <c r="B83" s="25">
        <v>1210</v>
      </c>
      <c r="C83" s="196"/>
      <c r="D83" s="196">
        <v>60</v>
      </c>
      <c r="E83" s="210">
        <f t="shared" si="1"/>
        <v>60</v>
      </c>
      <c r="F83" s="194">
        <v>15</v>
      </c>
      <c r="G83" s="194">
        <v>15</v>
      </c>
      <c r="H83" s="194">
        <v>15</v>
      </c>
      <c r="I83" s="194">
        <v>15</v>
      </c>
    </row>
    <row r="84" spans="1:9" ht="23.25" customHeight="1" x14ac:dyDescent="0.25">
      <c r="A84" s="8" t="s">
        <v>112</v>
      </c>
      <c r="B84" s="25">
        <v>1211</v>
      </c>
      <c r="C84" s="196"/>
      <c r="D84" s="196">
        <v>136</v>
      </c>
      <c r="E84" s="210">
        <f t="shared" si="1"/>
        <v>180</v>
      </c>
      <c r="F84" s="194">
        <v>35</v>
      </c>
      <c r="G84" s="194">
        <v>55</v>
      </c>
      <c r="H84" s="194">
        <v>55</v>
      </c>
      <c r="I84" s="194">
        <v>35</v>
      </c>
    </row>
    <row r="85" spans="1:9" ht="22.5" customHeight="1" x14ac:dyDescent="0.25">
      <c r="A85" s="67" t="s">
        <v>113</v>
      </c>
      <c r="B85" s="68">
        <v>130</v>
      </c>
      <c r="C85" s="203"/>
      <c r="D85" s="203">
        <v>0</v>
      </c>
      <c r="E85" s="210">
        <f t="shared" si="1"/>
        <v>0</v>
      </c>
      <c r="F85" s="194"/>
      <c r="G85" s="194"/>
      <c r="H85" s="194"/>
      <c r="I85" s="194"/>
    </row>
    <row r="86" spans="1:9" ht="23.25" customHeight="1" x14ac:dyDescent="0.25">
      <c r="A86" s="65" t="s">
        <v>34</v>
      </c>
      <c r="B86" s="45">
        <v>131</v>
      </c>
      <c r="C86" s="196"/>
      <c r="D86" s="196">
        <v>0</v>
      </c>
      <c r="E86" s="210">
        <f t="shared" si="1"/>
        <v>0</v>
      </c>
      <c r="F86" s="199"/>
      <c r="G86" s="199"/>
      <c r="H86" s="199"/>
      <c r="I86" s="199"/>
    </row>
    <row r="87" spans="1:9" ht="20.100000000000001" customHeight="1" x14ac:dyDescent="0.25">
      <c r="A87" s="14" t="s">
        <v>92</v>
      </c>
      <c r="B87" s="33">
        <v>140</v>
      </c>
      <c r="C87" s="203"/>
      <c r="D87" s="203">
        <v>0</v>
      </c>
      <c r="E87" s="210">
        <f t="shared" si="1"/>
        <v>0</v>
      </c>
      <c r="F87" s="204"/>
      <c r="G87" s="204"/>
      <c r="H87" s="204"/>
      <c r="I87" s="204"/>
    </row>
    <row r="88" spans="1:9" ht="20.100000000000001" customHeight="1" x14ac:dyDescent="0.25">
      <c r="A88" s="7" t="s">
        <v>98</v>
      </c>
      <c r="B88" s="33">
        <v>141</v>
      </c>
      <c r="C88" s="196"/>
      <c r="D88" s="196">
        <v>0</v>
      </c>
      <c r="E88" s="210">
        <f t="shared" si="1"/>
        <v>0</v>
      </c>
      <c r="F88" s="205"/>
      <c r="G88" s="205"/>
      <c r="H88" s="205"/>
      <c r="I88" s="205"/>
    </row>
    <row r="89" spans="1:9" ht="20.100000000000001" customHeight="1" x14ac:dyDescent="0.25">
      <c r="A89" s="14" t="s">
        <v>118</v>
      </c>
      <c r="B89" s="33">
        <v>150</v>
      </c>
      <c r="C89" s="196"/>
      <c r="D89" s="196">
        <v>0</v>
      </c>
      <c r="E89" s="210">
        <f t="shared" si="1"/>
        <v>0</v>
      </c>
      <c r="F89" s="199"/>
      <c r="G89" s="199"/>
      <c r="H89" s="199"/>
      <c r="I89" s="199"/>
    </row>
    <row r="90" spans="1:9" ht="20.100000000000001" customHeight="1" x14ac:dyDescent="0.25">
      <c r="A90" s="14" t="s">
        <v>36</v>
      </c>
      <c r="B90" s="33">
        <v>160</v>
      </c>
      <c r="C90" s="196"/>
      <c r="D90" s="196">
        <v>5370.9</v>
      </c>
      <c r="E90" s="209">
        <v>5370.9</v>
      </c>
      <c r="F90" s="214">
        <v>5370.9</v>
      </c>
      <c r="G90" s="214"/>
      <c r="H90" s="214"/>
      <c r="I90" s="214"/>
    </row>
    <row r="91" spans="1:9" ht="34.5" customHeight="1" x14ac:dyDescent="0.25">
      <c r="A91" s="14" t="s">
        <v>78</v>
      </c>
      <c r="B91" s="33">
        <v>170</v>
      </c>
      <c r="C91" s="196"/>
      <c r="D91" s="196">
        <v>287.89999999999998</v>
      </c>
      <c r="E91" s="209">
        <f t="shared" si="1"/>
        <v>0</v>
      </c>
      <c r="F91" s="215"/>
      <c r="G91" s="194"/>
      <c r="H91" s="194"/>
      <c r="I91" s="214"/>
    </row>
    <row r="92" spans="1:9" ht="20.100000000000001" customHeight="1" x14ac:dyDescent="0.25">
      <c r="A92" s="43" t="s">
        <v>96</v>
      </c>
      <c r="B92" s="22"/>
      <c r="C92" s="22"/>
      <c r="D92" s="22"/>
      <c r="E92" s="82"/>
      <c r="F92" s="26"/>
      <c r="G92" s="26"/>
      <c r="H92" s="26"/>
      <c r="I92" s="23"/>
    </row>
    <row r="93" spans="1:9" ht="19.5" customHeight="1" x14ac:dyDescent="0.25">
      <c r="A93" s="8" t="s">
        <v>114</v>
      </c>
      <c r="B93" s="53">
        <v>200</v>
      </c>
      <c r="C93" s="74"/>
      <c r="D93" s="218">
        <v>0</v>
      </c>
      <c r="E93" s="218">
        <f>F93+G93+H93+I93</f>
        <v>0</v>
      </c>
      <c r="F93" s="74">
        <f>F94+F95</f>
        <v>0</v>
      </c>
      <c r="G93" s="74">
        <f t="shared" ref="G93:I93" si="8">G94+G95</f>
        <v>0</v>
      </c>
      <c r="H93" s="216">
        <f t="shared" si="8"/>
        <v>0</v>
      </c>
      <c r="I93" s="74">
        <f t="shared" si="8"/>
        <v>0</v>
      </c>
    </row>
    <row r="94" spans="1:9" ht="42" customHeight="1" x14ac:dyDescent="0.3">
      <c r="A94" s="42" t="s">
        <v>70</v>
      </c>
      <c r="B94" s="44">
        <v>201</v>
      </c>
      <c r="C94" s="14"/>
      <c r="D94" s="246">
        <v>0</v>
      </c>
      <c r="E94" s="219">
        <f>F94+G94+H94+I94</f>
        <v>0</v>
      </c>
      <c r="F94" s="53"/>
      <c r="G94" s="53"/>
      <c r="H94" s="217"/>
      <c r="I94" s="53"/>
    </row>
    <row r="95" spans="1:9" ht="23.45" customHeight="1" x14ac:dyDescent="0.3">
      <c r="A95" s="42" t="s">
        <v>215</v>
      </c>
      <c r="B95" s="44">
        <v>202</v>
      </c>
      <c r="C95" s="14"/>
      <c r="D95" s="14"/>
      <c r="E95" s="74"/>
      <c r="F95" s="53"/>
      <c r="G95" s="53"/>
      <c r="H95" s="53"/>
      <c r="I95" s="53"/>
    </row>
    <row r="96" spans="1:9" ht="20.100000000000001" customHeight="1" x14ac:dyDescent="0.25">
      <c r="A96" s="14" t="s">
        <v>77</v>
      </c>
      <c r="B96" s="26">
        <v>210</v>
      </c>
      <c r="C96" s="74"/>
      <c r="D96" s="222">
        <v>12798.3</v>
      </c>
      <c r="E96" s="222">
        <f>F96+G96+H96+I96</f>
        <v>5658.9</v>
      </c>
      <c r="F96" s="221">
        <f>F97+F98+F99+F100+F101+F102</f>
        <v>2229.3000000000002</v>
      </c>
      <c r="G96" s="221">
        <f t="shared" ref="G96:I96" si="9">G97+G98+G99+G100+G101+G102</f>
        <v>916.6</v>
      </c>
      <c r="H96" s="221">
        <f t="shared" si="9"/>
        <v>1362.8</v>
      </c>
      <c r="I96" s="221">
        <f t="shared" si="9"/>
        <v>1150.2</v>
      </c>
    </row>
    <row r="97" spans="1:9" ht="20.100000000000001" customHeight="1" x14ac:dyDescent="0.25">
      <c r="A97" s="8" t="s">
        <v>39</v>
      </c>
      <c r="B97" s="44">
        <v>211</v>
      </c>
      <c r="C97" s="14"/>
      <c r="D97" s="246">
        <v>0</v>
      </c>
      <c r="E97" s="223">
        <f t="shared" ref="E97:E102" si="10">F97+G97+H97+I97</f>
        <v>0</v>
      </c>
      <c r="F97" s="53"/>
      <c r="G97" s="53"/>
      <c r="H97" s="53"/>
      <c r="I97" s="53"/>
    </row>
    <row r="98" spans="1:9" ht="29.45" customHeight="1" x14ac:dyDescent="0.25">
      <c r="A98" s="8" t="s">
        <v>40</v>
      </c>
      <c r="B98" s="44">
        <v>212</v>
      </c>
      <c r="C98" s="14"/>
      <c r="D98" s="246">
        <v>2047.9</v>
      </c>
      <c r="E98" s="223">
        <f t="shared" si="10"/>
        <v>222</v>
      </c>
      <c r="F98" s="220">
        <v>122</v>
      </c>
      <c r="G98" s="220"/>
      <c r="H98" s="220">
        <v>100</v>
      </c>
      <c r="I98" s="220"/>
    </row>
    <row r="99" spans="1:9" ht="31.5" customHeight="1" x14ac:dyDescent="0.25">
      <c r="A99" s="8" t="s">
        <v>41</v>
      </c>
      <c r="B99" s="44">
        <v>213</v>
      </c>
      <c r="C99" s="14"/>
      <c r="D99" s="246">
        <v>1826.6000000000001</v>
      </c>
      <c r="E99" s="223">
        <f t="shared" si="10"/>
        <v>730</v>
      </c>
      <c r="F99" s="220">
        <v>200</v>
      </c>
      <c r="G99" s="220">
        <v>200</v>
      </c>
      <c r="H99" s="220">
        <v>200</v>
      </c>
      <c r="I99" s="220">
        <v>130</v>
      </c>
    </row>
    <row r="100" spans="1:9" ht="24.6" customHeight="1" x14ac:dyDescent="0.25">
      <c r="A100" s="8" t="s">
        <v>42</v>
      </c>
      <c r="B100" s="44">
        <v>214</v>
      </c>
      <c r="C100" s="14"/>
      <c r="D100" s="246">
        <v>199.9</v>
      </c>
      <c r="E100" s="223">
        <f t="shared" si="10"/>
        <v>195</v>
      </c>
      <c r="F100" s="220">
        <v>45</v>
      </c>
      <c r="G100" s="220">
        <v>150</v>
      </c>
      <c r="H100" s="217"/>
      <c r="I100" s="217"/>
    </row>
    <row r="101" spans="1:9" ht="33.6" customHeight="1" x14ac:dyDescent="0.25">
      <c r="A101" s="8" t="s">
        <v>43</v>
      </c>
      <c r="B101" s="44">
        <v>215</v>
      </c>
      <c r="C101" s="14"/>
      <c r="D101" s="246">
        <v>5670.2</v>
      </c>
      <c r="E101" s="223">
        <f t="shared" si="10"/>
        <v>4511.8999999999996</v>
      </c>
      <c r="F101" s="220">
        <v>1862.3</v>
      </c>
      <c r="G101" s="220">
        <v>566.6</v>
      </c>
      <c r="H101" s="220">
        <v>1062.8</v>
      </c>
      <c r="I101" s="217">
        <v>1020.2</v>
      </c>
    </row>
    <row r="102" spans="1:9" ht="23.45" customHeight="1" x14ac:dyDescent="0.25">
      <c r="A102" s="8" t="s">
        <v>44</v>
      </c>
      <c r="B102" s="7">
        <v>216</v>
      </c>
      <c r="C102" s="53"/>
      <c r="D102" s="253">
        <v>3053.7</v>
      </c>
      <c r="E102" s="223">
        <f t="shared" si="10"/>
        <v>0</v>
      </c>
      <c r="F102" s="214"/>
      <c r="G102" s="214"/>
      <c r="H102" s="214"/>
      <c r="I102" s="214"/>
    </row>
    <row r="103" spans="1:9" ht="20.100000000000001" customHeight="1" x14ac:dyDescent="0.25">
      <c r="A103" s="49" t="s">
        <v>97</v>
      </c>
      <c r="B103" s="50"/>
      <c r="C103" s="50"/>
      <c r="D103" s="50"/>
      <c r="E103" s="56"/>
      <c r="F103" s="50"/>
      <c r="G103" s="50"/>
      <c r="H103" s="50"/>
      <c r="I103" s="51"/>
    </row>
    <row r="104" spans="1:9" ht="35.1" customHeight="1" x14ac:dyDescent="0.25">
      <c r="A104" s="7" t="s">
        <v>115</v>
      </c>
      <c r="B104" s="33">
        <v>300</v>
      </c>
      <c r="C104" s="260"/>
      <c r="D104" s="259">
        <v>0</v>
      </c>
      <c r="E104" s="225">
        <v>0</v>
      </c>
      <c r="F104" s="225">
        <v>0</v>
      </c>
      <c r="G104" s="225">
        <v>0</v>
      </c>
      <c r="H104" s="225">
        <v>0</v>
      </c>
      <c r="I104" s="225">
        <v>0</v>
      </c>
    </row>
    <row r="105" spans="1:9" ht="20.100000000000001" customHeight="1" x14ac:dyDescent="0.25">
      <c r="A105" s="8" t="s">
        <v>45</v>
      </c>
      <c r="B105" s="16">
        <v>301</v>
      </c>
      <c r="C105" s="261"/>
      <c r="D105" s="259"/>
      <c r="E105" s="225"/>
      <c r="F105" s="62"/>
      <c r="G105" s="62"/>
      <c r="H105" s="62"/>
      <c r="I105" s="62"/>
    </row>
    <row r="106" spans="1:9" ht="20.100000000000001" customHeight="1" x14ac:dyDescent="0.25">
      <c r="A106" s="8" t="s">
        <v>46</v>
      </c>
      <c r="B106" s="16">
        <v>302</v>
      </c>
      <c r="C106" s="261"/>
      <c r="D106" s="259"/>
      <c r="E106" s="225"/>
      <c r="F106" s="62"/>
      <c r="G106" s="62"/>
      <c r="H106" s="62"/>
      <c r="I106" s="62"/>
    </row>
    <row r="107" spans="1:9" ht="20.100000000000001" customHeight="1" x14ac:dyDescent="0.25">
      <c r="A107" s="8" t="s">
        <v>47</v>
      </c>
      <c r="B107" s="16">
        <v>303</v>
      </c>
      <c r="C107" s="262"/>
      <c r="D107" s="259"/>
      <c r="E107" s="225"/>
      <c r="F107" s="62"/>
      <c r="G107" s="62"/>
      <c r="H107" s="62"/>
      <c r="I107" s="62"/>
    </row>
    <row r="108" spans="1:9" ht="28.5" customHeight="1" x14ac:dyDescent="0.25">
      <c r="A108" s="7" t="s">
        <v>117</v>
      </c>
      <c r="B108" s="33">
        <v>310</v>
      </c>
      <c r="C108" s="260"/>
      <c r="D108" s="259">
        <v>0</v>
      </c>
      <c r="E108" s="225">
        <v>0</v>
      </c>
      <c r="F108" s="225">
        <v>0</v>
      </c>
      <c r="G108" s="225">
        <v>0</v>
      </c>
      <c r="H108" s="225">
        <v>0</v>
      </c>
      <c r="I108" s="225">
        <v>0</v>
      </c>
    </row>
    <row r="109" spans="1:9" ht="20.100000000000001" customHeight="1" x14ac:dyDescent="0.25">
      <c r="A109" s="8" t="s">
        <v>45</v>
      </c>
      <c r="B109" s="16">
        <v>311</v>
      </c>
      <c r="C109" s="261"/>
      <c r="D109" s="259"/>
      <c r="E109" s="225"/>
      <c r="F109" s="62"/>
      <c r="G109" s="62"/>
      <c r="H109" s="62"/>
      <c r="I109" s="62"/>
    </row>
    <row r="110" spans="1:9" ht="20.100000000000001" customHeight="1" x14ac:dyDescent="0.25">
      <c r="A110" s="8" t="s">
        <v>46</v>
      </c>
      <c r="B110" s="16">
        <v>312</v>
      </c>
      <c r="C110" s="261"/>
      <c r="D110" s="259"/>
      <c r="E110" s="225"/>
      <c r="F110" s="62"/>
      <c r="G110" s="62"/>
      <c r="H110" s="62"/>
      <c r="I110" s="62"/>
    </row>
    <row r="111" spans="1:9" ht="20.100000000000001" customHeight="1" x14ac:dyDescent="0.25">
      <c r="A111" s="8" t="s">
        <v>47</v>
      </c>
      <c r="B111" s="16">
        <v>313</v>
      </c>
      <c r="C111" s="261"/>
      <c r="D111" s="259"/>
      <c r="E111" s="225"/>
      <c r="F111" s="62"/>
      <c r="G111" s="62"/>
      <c r="H111" s="62"/>
      <c r="I111" s="62"/>
    </row>
    <row r="112" spans="1:9" ht="20.100000000000001" customHeight="1" x14ac:dyDescent="0.25">
      <c r="A112" s="77" t="s">
        <v>116</v>
      </c>
      <c r="B112" s="78">
        <v>400</v>
      </c>
      <c r="C112" s="17"/>
      <c r="D112" s="254">
        <v>95977.099999999991</v>
      </c>
      <c r="E112" s="225">
        <f>F112+G112+H112+I112</f>
        <v>96358</v>
      </c>
      <c r="F112" s="225">
        <f>F93+F85+F36</f>
        <v>24889.1</v>
      </c>
      <c r="G112" s="225">
        <f t="shared" ref="G112:I112" si="11">G93+G85+G36</f>
        <v>23370.9</v>
      </c>
      <c r="H112" s="225">
        <f t="shared" si="11"/>
        <v>23308.2</v>
      </c>
      <c r="I112" s="225">
        <f t="shared" si="11"/>
        <v>24789.8</v>
      </c>
    </row>
    <row r="113" spans="1:14" ht="20.100000000000001" customHeight="1" x14ac:dyDescent="0.25">
      <c r="A113" s="77" t="s">
        <v>37</v>
      </c>
      <c r="B113" s="78">
        <v>500</v>
      </c>
      <c r="C113" s="17"/>
      <c r="D113" s="254">
        <v>107530.9423</v>
      </c>
      <c r="E113" s="225">
        <f>F113+G113+H113+I113</f>
        <v>101728.9</v>
      </c>
      <c r="F113" s="225">
        <f>F108+F96+F91+F90+F89+F87+F73+F43</f>
        <v>30260</v>
      </c>
      <c r="G113" s="225">
        <f t="shared" ref="G113:I113" si="12">G108+G96+G91+G90+G89+G87+G73+G43</f>
        <v>23370.899999999998</v>
      </c>
      <c r="H113" s="225">
        <f t="shared" si="12"/>
        <v>23308.199999999997</v>
      </c>
      <c r="I113" s="225">
        <f t="shared" si="12"/>
        <v>24789.8</v>
      </c>
    </row>
    <row r="114" spans="1:14" ht="20.100000000000001" customHeight="1" x14ac:dyDescent="0.25">
      <c r="A114" s="14" t="s">
        <v>95</v>
      </c>
      <c r="B114" s="33">
        <v>550</v>
      </c>
      <c r="C114" s="226"/>
      <c r="D114" s="99">
        <v>5370.9</v>
      </c>
      <c r="E114" s="225">
        <f>E113-E112</f>
        <v>5370.8999999999942</v>
      </c>
      <c r="F114" s="226">
        <f>F113-F112</f>
        <v>5370.9000000000015</v>
      </c>
      <c r="G114" s="265">
        <f t="shared" ref="G114:I114" si="13">G113-G112</f>
        <v>0</v>
      </c>
      <c r="H114" s="265">
        <f t="shared" si="13"/>
        <v>0</v>
      </c>
      <c r="I114" s="265">
        <f t="shared" si="13"/>
        <v>0</v>
      </c>
    </row>
    <row r="115" spans="1:14" ht="20.100000000000001" customHeight="1" x14ac:dyDescent="0.25">
      <c r="A115" s="53"/>
      <c r="B115" s="33"/>
      <c r="C115" s="62"/>
      <c r="D115" s="62"/>
      <c r="E115" s="247"/>
      <c r="F115" s="98"/>
      <c r="G115" s="98"/>
      <c r="H115" s="98"/>
      <c r="I115" s="98"/>
    </row>
    <row r="116" spans="1:14" ht="20.100000000000001" customHeight="1" x14ac:dyDescent="0.25">
      <c r="A116" s="85" t="s">
        <v>104</v>
      </c>
      <c r="B116" s="84">
        <v>600</v>
      </c>
      <c r="C116" s="300"/>
      <c r="D116" s="301"/>
      <c r="E116" s="301"/>
      <c r="F116" s="301"/>
      <c r="G116" s="301"/>
      <c r="H116" s="301"/>
      <c r="I116" s="302"/>
    </row>
    <row r="117" spans="1:14" ht="36.75" customHeight="1" x14ac:dyDescent="0.25">
      <c r="A117" s="52" t="s">
        <v>119</v>
      </c>
      <c r="B117" s="45">
        <v>601</v>
      </c>
      <c r="C117" s="62"/>
      <c r="D117" s="98">
        <v>934</v>
      </c>
      <c r="E117" s="225">
        <f>F117+G117+H117+I117</f>
        <v>934</v>
      </c>
      <c r="F117" s="227">
        <v>225.5</v>
      </c>
      <c r="G117" s="227">
        <v>242.1</v>
      </c>
      <c r="H117" s="227">
        <v>233.2</v>
      </c>
      <c r="I117" s="227">
        <v>233.2</v>
      </c>
      <c r="J117" s="275">
        <f>F74+F44</f>
        <v>15033.4</v>
      </c>
      <c r="K117" s="275">
        <f t="shared" ref="K117:M117" si="14">G74+G44</f>
        <v>16138.9</v>
      </c>
      <c r="L117" s="275">
        <f t="shared" si="14"/>
        <v>15545.6</v>
      </c>
      <c r="M117" s="275">
        <f t="shared" si="14"/>
        <v>15545.6</v>
      </c>
      <c r="N117" s="275">
        <f>SUM(J117:M117)</f>
        <v>62263.5</v>
      </c>
    </row>
    <row r="118" spans="1:14" ht="33" customHeight="1" x14ac:dyDescent="0.25">
      <c r="A118" s="52" t="s">
        <v>120</v>
      </c>
      <c r="B118" s="45">
        <v>602</v>
      </c>
      <c r="C118" s="62"/>
      <c r="D118" s="98">
        <v>11499.7</v>
      </c>
      <c r="E118" s="225">
        <f t="shared" ref="E118:E120" si="15">F118+G118+H118+I118</f>
        <v>11207.400000000001</v>
      </c>
      <c r="F118" s="227">
        <v>2706</v>
      </c>
      <c r="G118" s="227">
        <v>2905</v>
      </c>
      <c r="H118" s="227">
        <v>2798.2</v>
      </c>
      <c r="I118" s="227">
        <v>2798.2</v>
      </c>
      <c r="J118" s="2">
        <v>0.18</v>
      </c>
      <c r="K118" s="2">
        <v>0.18</v>
      </c>
      <c r="L118" s="2">
        <v>0.18</v>
      </c>
      <c r="M118" s="2">
        <v>0.18</v>
      </c>
    </row>
    <row r="119" spans="1:14" ht="20.100000000000001" customHeight="1" x14ac:dyDescent="0.25">
      <c r="A119" s="52" t="s">
        <v>121</v>
      </c>
      <c r="B119" s="45">
        <v>603</v>
      </c>
      <c r="C119" s="62"/>
      <c r="D119" s="98">
        <v>13502.599999999999</v>
      </c>
      <c r="E119" s="225">
        <f t="shared" si="15"/>
        <v>13184.5</v>
      </c>
      <c r="F119" s="227">
        <f>F75+F45</f>
        <v>3184.2999999999997</v>
      </c>
      <c r="G119" s="227">
        <f t="shared" ref="G119:I119" si="16">G75+G45</f>
        <v>3416.8</v>
      </c>
      <c r="H119" s="227">
        <f t="shared" si="16"/>
        <v>3291.7</v>
      </c>
      <c r="I119" s="227">
        <f t="shared" si="16"/>
        <v>3291.7</v>
      </c>
      <c r="J119" s="275">
        <f>J117*J118</f>
        <v>2706.0119999999997</v>
      </c>
      <c r="K119" s="275">
        <f t="shared" ref="K119:M119" si="17">K117*K118</f>
        <v>2905.002</v>
      </c>
      <c r="L119" s="275">
        <f t="shared" si="17"/>
        <v>2798.2080000000001</v>
      </c>
      <c r="M119" s="275">
        <f t="shared" si="17"/>
        <v>2798.2080000000001</v>
      </c>
    </row>
    <row r="120" spans="1:14" ht="20.100000000000001" customHeight="1" x14ac:dyDescent="0.25">
      <c r="A120" s="67" t="s">
        <v>124</v>
      </c>
      <c r="B120" s="86">
        <v>604</v>
      </c>
      <c r="C120" s="17"/>
      <c r="D120" s="254">
        <v>25936.3</v>
      </c>
      <c r="E120" s="225">
        <f t="shared" si="15"/>
        <v>25325.899999999998</v>
      </c>
      <c r="F120" s="225">
        <f>SUM(F117:F119)</f>
        <v>6115.7999999999993</v>
      </c>
      <c r="G120" s="225">
        <f t="shared" ref="G120:I120" si="18">SUM(G117:G119)</f>
        <v>6563.9</v>
      </c>
      <c r="H120" s="225">
        <f t="shared" si="18"/>
        <v>6323.0999999999995</v>
      </c>
      <c r="I120" s="225">
        <f t="shared" si="18"/>
        <v>6323.0999999999995</v>
      </c>
      <c r="J120" s="2">
        <v>1.4999999999999999E-2</v>
      </c>
      <c r="K120" s="2">
        <v>1.4999999999999999E-2</v>
      </c>
      <c r="L120" s="2">
        <v>1.4999999999999999E-2</v>
      </c>
      <c r="M120" s="2">
        <v>1.4999999999999999E-2</v>
      </c>
    </row>
    <row r="121" spans="1:14" ht="20.100000000000001" customHeight="1" x14ac:dyDescent="0.25">
      <c r="A121" s="67" t="s">
        <v>38</v>
      </c>
      <c r="B121" s="86">
        <v>605</v>
      </c>
      <c r="C121" s="17"/>
      <c r="D121" s="17"/>
      <c r="E121" s="18"/>
      <c r="F121" s="17"/>
      <c r="G121" s="17"/>
      <c r="H121" s="17"/>
      <c r="I121" s="17"/>
      <c r="J121" s="275">
        <f>J117*J120</f>
        <v>225.50099999999998</v>
      </c>
      <c r="K121" s="275">
        <f t="shared" ref="K121:M121" si="19">K117*K120</f>
        <v>242.08349999999999</v>
      </c>
      <c r="L121" s="275">
        <f t="shared" si="19"/>
        <v>233.184</v>
      </c>
      <c r="M121" s="275">
        <f t="shared" si="19"/>
        <v>233.184</v>
      </c>
    </row>
    <row r="122" spans="1:14" ht="20.100000000000001" customHeight="1" x14ac:dyDescent="0.25">
      <c r="A122" s="297"/>
      <c r="B122" s="297"/>
      <c r="C122" s="297"/>
      <c r="D122" s="297"/>
      <c r="E122" s="297"/>
      <c r="F122" s="297"/>
      <c r="G122" s="297"/>
      <c r="H122" s="297"/>
      <c r="I122" s="46"/>
    </row>
    <row r="123" spans="1:14" ht="20.100000000000001" customHeight="1" x14ac:dyDescent="0.25">
      <c r="A123" s="43" t="s">
        <v>189</v>
      </c>
      <c r="B123" s="15">
        <v>700</v>
      </c>
      <c r="C123" s="50"/>
      <c r="D123" s="50"/>
      <c r="E123" s="50"/>
      <c r="F123" s="50"/>
      <c r="G123" s="50"/>
      <c r="H123" s="50"/>
      <c r="I123" s="51"/>
    </row>
    <row r="124" spans="1:14" ht="20.100000000000001" customHeight="1" x14ac:dyDescent="0.25">
      <c r="A124" s="53" t="s">
        <v>190</v>
      </c>
      <c r="B124" s="31">
        <v>701</v>
      </c>
      <c r="C124" s="48"/>
      <c r="D124" s="250">
        <v>614.5</v>
      </c>
      <c r="E124" s="232">
        <v>764.5</v>
      </c>
      <c r="F124" s="61" t="s">
        <v>50</v>
      </c>
      <c r="G124" s="61" t="s">
        <v>50</v>
      </c>
      <c r="H124" s="61" t="s">
        <v>50</v>
      </c>
      <c r="I124" s="61" t="s">
        <v>50</v>
      </c>
    </row>
    <row r="125" spans="1:14" ht="20.100000000000001" customHeight="1" x14ac:dyDescent="0.25">
      <c r="A125" s="53" t="s">
        <v>105</v>
      </c>
      <c r="B125" s="31">
        <v>702</v>
      </c>
      <c r="C125" s="48"/>
      <c r="D125" s="250">
        <v>37755.4</v>
      </c>
      <c r="E125" s="232">
        <v>42207.4</v>
      </c>
      <c r="F125" s="61" t="s">
        <v>50</v>
      </c>
      <c r="G125" s="61" t="s">
        <v>50</v>
      </c>
      <c r="H125" s="61" t="s">
        <v>50</v>
      </c>
      <c r="I125" s="61" t="s">
        <v>50</v>
      </c>
    </row>
    <row r="126" spans="1:14" ht="20.100000000000001" customHeight="1" x14ac:dyDescent="0.25">
      <c r="A126" s="7" t="s">
        <v>191</v>
      </c>
      <c r="B126" s="15">
        <v>7021</v>
      </c>
      <c r="C126" s="48"/>
      <c r="D126" s="217">
        <v>32612.799999999999</v>
      </c>
      <c r="E126" s="194">
        <v>36334.800000000003</v>
      </c>
      <c r="F126" s="90" t="s">
        <v>50</v>
      </c>
      <c r="G126" s="90" t="s">
        <v>50</v>
      </c>
      <c r="H126" s="90" t="s">
        <v>50</v>
      </c>
      <c r="I126" s="90" t="s">
        <v>50</v>
      </c>
    </row>
    <row r="127" spans="1:14" ht="20.100000000000001" customHeight="1" x14ac:dyDescent="0.25">
      <c r="A127" s="81" t="s">
        <v>123</v>
      </c>
      <c r="B127" s="31">
        <v>703</v>
      </c>
      <c r="C127" s="48"/>
      <c r="D127" s="250">
        <v>10675.3</v>
      </c>
      <c r="E127" s="232">
        <f>E128+E129</f>
        <v>12577.6</v>
      </c>
      <c r="F127" s="61" t="s">
        <v>50</v>
      </c>
      <c r="G127" s="61" t="s">
        <v>50</v>
      </c>
      <c r="H127" s="61" t="s">
        <v>50</v>
      </c>
      <c r="I127" s="61" t="s">
        <v>50</v>
      </c>
    </row>
    <row r="128" spans="1:14" ht="20.100000000000001" customHeight="1" x14ac:dyDescent="0.25">
      <c r="A128" s="75" t="s">
        <v>71</v>
      </c>
      <c r="B128" s="15">
        <v>7031</v>
      </c>
      <c r="C128" s="48"/>
      <c r="D128" s="217">
        <v>7962.7</v>
      </c>
      <c r="E128" s="194">
        <v>9500</v>
      </c>
      <c r="F128" s="61" t="s">
        <v>50</v>
      </c>
      <c r="G128" s="61" t="s">
        <v>50</v>
      </c>
      <c r="H128" s="61" t="s">
        <v>50</v>
      </c>
      <c r="I128" s="61" t="s">
        <v>50</v>
      </c>
    </row>
    <row r="129" spans="1:9" ht="20.100000000000001" customHeight="1" x14ac:dyDescent="0.25">
      <c r="A129" s="75" t="s">
        <v>72</v>
      </c>
      <c r="B129" s="15">
        <v>7032</v>
      </c>
      <c r="C129" s="83"/>
      <c r="D129" s="217">
        <v>2712.6</v>
      </c>
      <c r="E129" s="194">
        <v>3077.6</v>
      </c>
      <c r="F129" s="61" t="s">
        <v>50</v>
      </c>
      <c r="G129" s="61" t="s">
        <v>50</v>
      </c>
      <c r="H129" s="61" t="s">
        <v>50</v>
      </c>
      <c r="I129" s="61" t="s">
        <v>50</v>
      </c>
    </row>
    <row r="130" spans="1:9" ht="20.100000000000001" customHeight="1" x14ac:dyDescent="0.3">
      <c r="A130" s="76" t="s">
        <v>73</v>
      </c>
      <c r="B130" s="15">
        <v>7033</v>
      </c>
      <c r="C130" s="48"/>
      <c r="D130" s="217"/>
      <c r="E130" s="232"/>
      <c r="F130" s="61" t="s">
        <v>50</v>
      </c>
      <c r="G130" s="61" t="s">
        <v>50</v>
      </c>
      <c r="H130" s="61" t="s">
        <v>50</v>
      </c>
      <c r="I130" s="61" t="s">
        <v>50</v>
      </c>
    </row>
    <row r="131" spans="1:9" ht="20.100000000000001" customHeight="1" x14ac:dyDescent="0.3">
      <c r="A131" s="30" t="s">
        <v>192</v>
      </c>
      <c r="B131" s="31">
        <v>704</v>
      </c>
      <c r="C131" s="48"/>
      <c r="D131" s="250">
        <v>1225</v>
      </c>
      <c r="E131" s="232">
        <v>1500</v>
      </c>
      <c r="F131" s="61" t="s">
        <v>50</v>
      </c>
      <c r="G131" s="61" t="s">
        <v>50</v>
      </c>
      <c r="H131" s="61" t="s">
        <v>50</v>
      </c>
      <c r="I131" s="61" t="s">
        <v>50</v>
      </c>
    </row>
    <row r="132" spans="1:9" ht="20.100000000000001" customHeight="1" x14ac:dyDescent="0.25">
      <c r="A132" s="53" t="s">
        <v>193</v>
      </c>
      <c r="B132" s="31">
        <v>705</v>
      </c>
      <c r="C132" s="48"/>
      <c r="D132" s="250">
        <v>3276</v>
      </c>
      <c r="E132" s="232">
        <v>3176</v>
      </c>
      <c r="F132" s="61" t="s">
        <v>50</v>
      </c>
      <c r="G132" s="61" t="s">
        <v>50</v>
      </c>
      <c r="H132" s="61" t="s">
        <v>50</v>
      </c>
      <c r="I132" s="61" t="s">
        <v>50</v>
      </c>
    </row>
    <row r="133" spans="1:9" ht="14.25" customHeight="1" x14ac:dyDescent="0.25">
      <c r="A133" s="298"/>
      <c r="B133" s="299"/>
      <c r="C133" s="299"/>
      <c r="D133" s="299"/>
      <c r="E133" s="299"/>
      <c r="F133" s="299"/>
      <c r="G133" s="299"/>
      <c r="H133" s="4"/>
      <c r="I133" s="39"/>
    </row>
    <row r="134" spans="1:9" s="58" customFormat="1" ht="19.5" customHeight="1" x14ac:dyDescent="0.25">
      <c r="A134" s="55" t="s">
        <v>106</v>
      </c>
      <c r="B134" s="56">
        <v>800</v>
      </c>
      <c r="C134" s="56"/>
      <c r="D134" s="56"/>
      <c r="E134" s="56"/>
      <c r="F134" s="56"/>
      <c r="G134" s="56"/>
      <c r="H134" s="56"/>
      <c r="I134" s="57"/>
    </row>
    <row r="135" spans="1:9" s="58" customFormat="1" ht="21.6" customHeight="1" x14ac:dyDescent="0.25">
      <c r="A135" s="59" t="s">
        <v>122</v>
      </c>
      <c r="B135" s="54">
        <v>810</v>
      </c>
      <c r="C135" s="60"/>
      <c r="D135" s="251">
        <v>0.96</v>
      </c>
      <c r="E135" s="233">
        <f>E37/E112</f>
        <v>0.9547915066730317</v>
      </c>
      <c r="F135" s="61" t="s">
        <v>50</v>
      </c>
      <c r="G135" s="61" t="s">
        <v>50</v>
      </c>
      <c r="H135" s="61" t="s">
        <v>50</v>
      </c>
      <c r="I135" s="61" t="s">
        <v>50</v>
      </c>
    </row>
    <row r="136" spans="1:9" s="58" customFormat="1" ht="34.5" customHeight="1" x14ac:dyDescent="0.25">
      <c r="A136" s="59" t="s">
        <v>48</v>
      </c>
      <c r="B136" s="54">
        <v>820</v>
      </c>
      <c r="C136" s="60"/>
      <c r="D136" s="251">
        <v>1.1988702893595495</v>
      </c>
      <c r="E136" s="233">
        <f>E96/E127</f>
        <v>0.44991890344739849</v>
      </c>
      <c r="F136" s="61" t="s">
        <v>50</v>
      </c>
      <c r="G136" s="61" t="s">
        <v>50</v>
      </c>
      <c r="H136" s="61" t="s">
        <v>50</v>
      </c>
      <c r="I136" s="61" t="s">
        <v>50</v>
      </c>
    </row>
    <row r="137" spans="1:9" s="58" customFormat="1" ht="37.5" customHeight="1" x14ac:dyDescent="0.25">
      <c r="A137" s="59" t="s">
        <v>203</v>
      </c>
      <c r="B137" s="54">
        <v>830</v>
      </c>
      <c r="C137" s="60"/>
      <c r="D137" s="251">
        <v>0.11901969541282444</v>
      </c>
      <c r="E137" s="233">
        <f>E96/E113</f>
        <v>5.562726029672984E-2</v>
      </c>
      <c r="F137" s="61" t="s">
        <v>50</v>
      </c>
      <c r="G137" s="61" t="s">
        <v>50</v>
      </c>
      <c r="H137" s="61" t="s">
        <v>50</v>
      </c>
      <c r="I137" s="61" t="s">
        <v>50</v>
      </c>
    </row>
    <row r="138" spans="1:9" s="58" customFormat="1" ht="19.5" customHeight="1" x14ac:dyDescent="0.25">
      <c r="A138" s="59" t="s">
        <v>49</v>
      </c>
      <c r="B138" s="54">
        <v>840</v>
      </c>
      <c r="C138" s="60"/>
      <c r="D138" s="251">
        <v>0.24415873522052692</v>
      </c>
      <c r="E138" s="233">
        <f>E128/E126</f>
        <v>0.26145733566718404</v>
      </c>
      <c r="F138" s="61" t="s">
        <v>50</v>
      </c>
      <c r="G138" s="61" t="s">
        <v>50</v>
      </c>
      <c r="H138" s="61" t="s">
        <v>50</v>
      </c>
      <c r="I138" s="61" t="s">
        <v>50</v>
      </c>
    </row>
    <row r="139" spans="1:9" s="58" customFormat="1" ht="19.5" customHeight="1" x14ac:dyDescent="0.25">
      <c r="A139" s="55"/>
      <c r="B139" s="56"/>
      <c r="C139" s="56"/>
      <c r="D139" s="248"/>
      <c r="E139" s="234"/>
      <c r="F139" s="56"/>
      <c r="G139" s="56"/>
      <c r="H139" s="56"/>
      <c r="I139" s="57"/>
    </row>
    <row r="140" spans="1:9" ht="19.5" customHeight="1" x14ac:dyDescent="0.25">
      <c r="A140" s="49" t="s">
        <v>107</v>
      </c>
      <c r="B140" s="50">
        <v>900</v>
      </c>
      <c r="C140" s="50"/>
      <c r="D140" s="249"/>
      <c r="E140" s="235"/>
      <c r="F140" s="50"/>
      <c r="G140" s="50"/>
      <c r="H140" s="50"/>
      <c r="I140" s="51"/>
    </row>
    <row r="141" spans="1:9" ht="25.5" customHeight="1" x14ac:dyDescent="0.25">
      <c r="A141" s="7" t="s">
        <v>75</v>
      </c>
      <c r="B141" s="19">
        <v>910</v>
      </c>
      <c r="C141" s="53"/>
      <c r="D141" s="250">
        <v>264</v>
      </c>
      <c r="E141" s="231">
        <v>264</v>
      </c>
      <c r="F141" s="15" t="s">
        <v>50</v>
      </c>
      <c r="G141" s="15" t="s">
        <v>50</v>
      </c>
      <c r="H141" s="15" t="s">
        <v>50</v>
      </c>
      <c r="I141" s="15" t="s">
        <v>50</v>
      </c>
    </row>
    <row r="142" spans="1:9" ht="22.5" customHeight="1" x14ac:dyDescent="0.25">
      <c r="A142" s="7" t="s">
        <v>100</v>
      </c>
      <c r="B142" s="19">
        <v>920</v>
      </c>
      <c r="C142" s="63"/>
      <c r="D142" s="63"/>
      <c r="E142" s="236"/>
      <c r="F142" s="15" t="s">
        <v>50</v>
      </c>
      <c r="G142" s="15" t="s">
        <v>50</v>
      </c>
      <c r="H142" s="15" t="s">
        <v>50</v>
      </c>
      <c r="I142" s="15" t="s">
        <v>50</v>
      </c>
    </row>
    <row r="143" spans="1:9" ht="27.75" customHeight="1" x14ac:dyDescent="0.25">
      <c r="A143" s="9"/>
      <c r="B143" s="21"/>
      <c r="C143" s="10"/>
      <c r="D143" s="10"/>
      <c r="E143" s="244"/>
      <c r="F143" s="244"/>
      <c r="G143" s="244"/>
      <c r="H143" s="244"/>
      <c r="I143" s="244"/>
    </row>
    <row r="144" spans="1:9" ht="45.75" customHeight="1" x14ac:dyDescent="0.45">
      <c r="A144" s="276" t="s">
        <v>245</v>
      </c>
      <c r="B144" s="21"/>
      <c r="C144" s="10"/>
      <c r="D144" s="277"/>
      <c r="E144" s="10"/>
      <c r="F144" s="292" t="s">
        <v>246</v>
      </c>
      <c r="G144" s="293"/>
      <c r="H144" s="278"/>
      <c r="I144" s="244"/>
    </row>
    <row r="145" spans="1:9" ht="18.75" customHeight="1" x14ac:dyDescent="0.25">
      <c r="A145" s="24" t="s">
        <v>217</v>
      </c>
      <c r="B145" s="2"/>
      <c r="C145" s="279"/>
      <c r="D145" s="280"/>
      <c r="E145" s="294" t="s">
        <v>247</v>
      </c>
      <c r="F145" s="294"/>
      <c r="G145" s="294"/>
      <c r="H145" s="294"/>
      <c r="I145" s="184"/>
    </row>
    <row r="146" spans="1:9" ht="37.5" x14ac:dyDescent="0.3">
      <c r="A146" s="281" t="s">
        <v>248</v>
      </c>
      <c r="B146" s="160"/>
      <c r="C146" s="282"/>
      <c r="D146" s="283"/>
      <c r="E146" s="282"/>
      <c r="F146" s="295" t="s">
        <v>249</v>
      </c>
      <c r="G146" s="295"/>
      <c r="H146" s="284"/>
      <c r="I146" s="185"/>
    </row>
    <row r="147" spans="1:9" x14ac:dyDescent="0.25">
      <c r="A147" s="24" t="s">
        <v>217</v>
      </c>
      <c r="B147" s="2"/>
      <c r="C147" s="279"/>
      <c r="D147" s="280"/>
      <c r="E147" s="294" t="s">
        <v>247</v>
      </c>
      <c r="F147" s="294"/>
      <c r="G147" s="294"/>
      <c r="H147" s="294"/>
      <c r="I147" s="12"/>
    </row>
    <row r="148" spans="1:9" x14ac:dyDescent="0.25">
      <c r="A148" s="9"/>
      <c r="C148" s="11"/>
      <c r="D148" s="12"/>
      <c r="E148" s="12"/>
      <c r="F148" s="12"/>
      <c r="G148" s="12"/>
      <c r="H148" s="12"/>
      <c r="I148" s="12"/>
    </row>
    <row r="149" spans="1:9" x14ac:dyDescent="0.25">
      <c r="A149" s="9"/>
      <c r="C149" s="11"/>
      <c r="D149" s="12"/>
      <c r="E149" s="12"/>
      <c r="F149" s="12"/>
      <c r="G149" s="12"/>
      <c r="H149" s="12"/>
      <c r="I149" s="12"/>
    </row>
    <row r="150" spans="1:9" x14ac:dyDescent="0.25">
      <c r="A150" s="9"/>
      <c r="C150" s="11"/>
      <c r="D150" s="12"/>
      <c r="E150" s="12"/>
      <c r="F150" s="12"/>
      <c r="G150" s="12"/>
      <c r="H150" s="12"/>
      <c r="I150" s="12"/>
    </row>
    <row r="151" spans="1:9" x14ac:dyDescent="0.25">
      <c r="A151" s="9"/>
      <c r="C151" s="11"/>
      <c r="D151" s="12"/>
      <c r="E151" s="12"/>
      <c r="F151" s="12"/>
      <c r="G151" s="12"/>
      <c r="H151" s="12"/>
      <c r="I151" s="12"/>
    </row>
    <row r="152" spans="1:9" x14ac:dyDescent="0.25">
      <c r="A152" s="9"/>
      <c r="C152" s="11"/>
      <c r="D152" s="12"/>
      <c r="E152" s="12"/>
      <c r="F152" s="12"/>
      <c r="G152" s="12"/>
      <c r="H152" s="12"/>
      <c r="I152" s="12"/>
    </row>
    <row r="153" spans="1:9" x14ac:dyDescent="0.25">
      <c r="A153" s="9"/>
      <c r="C153" s="11"/>
      <c r="D153" s="12"/>
      <c r="E153" s="12"/>
      <c r="F153" s="12"/>
      <c r="G153" s="12"/>
      <c r="H153" s="12"/>
      <c r="I153" s="12"/>
    </row>
    <row r="154" spans="1:9" x14ac:dyDescent="0.25">
      <c r="A154" s="9"/>
      <c r="C154" s="11"/>
      <c r="D154" s="12"/>
      <c r="E154" s="12"/>
      <c r="F154" s="12"/>
      <c r="G154" s="12"/>
      <c r="H154" s="12"/>
      <c r="I154" s="12"/>
    </row>
    <row r="155" spans="1:9" x14ac:dyDescent="0.25">
      <c r="A155" s="9"/>
      <c r="C155" s="11"/>
      <c r="D155" s="12"/>
      <c r="E155" s="12"/>
      <c r="F155" s="12"/>
      <c r="G155" s="12"/>
      <c r="H155" s="12"/>
      <c r="I155" s="12"/>
    </row>
    <row r="156" spans="1:9" x14ac:dyDescent="0.25">
      <c r="A156" s="9"/>
      <c r="C156" s="11"/>
      <c r="D156" s="12"/>
      <c r="E156" s="12"/>
      <c r="F156" s="12"/>
      <c r="G156" s="12"/>
      <c r="H156" s="12"/>
      <c r="I156" s="12"/>
    </row>
    <row r="157" spans="1:9" x14ac:dyDescent="0.25">
      <c r="A157" s="9"/>
      <c r="C157" s="11"/>
      <c r="D157" s="12"/>
      <c r="E157" s="12"/>
      <c r="F157" s="12"/>
      <c r="G157" s="12"/>
      <c r="H157" s="12"/>
      <c r="I157" s="12"/>
    </row>
    <row r="158" spans="1:9" x14ac:dyDescent="0.25">
      <c r="A158" s="9"/>
      <c r="C158" s="11"/>
      <c r="D158" s="12"/>
      <c r="E158" s="12"/>
      <c r="F158" s="12"/>
      <c r="G158" s="12"/>
      <c r="H158" s="12"/>
      <c r="I158" s="12"/>
    </row>
    <row r="159" spans="1:9" x14ac:dyDescent="0.25">
      <c r="A159" s="9"/>
      <c r="C159" s="11"/>
      <c r="D159" s="12"/>
      <c r="E159" s="12"/>
      <c r="F159" s="12"/>
      <c r="G159" s="12"/>
      <c r="H159" s="12"/>
      <c r="I159" s="12"/>
    </row>
    <row r="160" spans="1:9" x14ac:dyDescent="0.25">
      <c r="A160" s="9"/>
      <c r="C160" s="11"/>
      <c r="D160" s="12"/>
      <c r="E160" s="12"/>
      <c r="F160" s="12"/>
      <c r="G160" s="12"/>
      <c r="H160" s="12"/>
      <c r="I160" s="12"/>
    </row>
    <row r="161" spans="1:9" x14ac:dyDescent="0.25">
      <c r="A161" s="9"/>
      <c r="C161" s="11"/>
      <c r="D161" s="12"/>
      <c r="E161" s="12"/>
      <c r="F161" s="12"/>
      <c r="G161" s="12"/>
      <c r="H161" s="12"/>
      <c r="I161" s="12"/>
    </row>
    <row r="162" spans="1:9" x14ac:dyDescent="0.25">
      <c r="A162" s="9"/>
      <c r="C162" s="11"/>
      <c r="D162" s="12"/>
      <c r="E162" s="12"/>
      <c r="F162" s="12"/>
      <c r="G162" s="12"/>
      <c r="H162" s="12"/>
      <c r="I162" s="12"/>
    </row>
    <row r="163" spans="1:9" x14ac:dyDescent="0.25">
      <c r="A163" s="9"/>
      <c r="C163" s="11"/>
      <c r="D163" s="12"/>
      <c r="E163" s="12"/>
      <c r="F163" s="12"/>
      <c r="G163" s="12"/>
      <c r="H163" s="12"/>
      <c r="I163" s="12"/>
    </row>
    <row r="164" spans="1:9" x14ac:dyDescent="0.25">
      <c r="A164" s="9"/>
      <c r="C164" s="11"/>
      <c r="D164" s="12"/>
      <c r="E164" s="12"/>
      <c r="F164" s="12"/>
      <c r="G164" s="12"/>
      <c r="H164" s="12"/>
      <c r="I164" s="12"/>
    </row>
    <row r="165" spans="1:9" x14ac:dyDescent="0.25">
      <c r="A165" s="9"/>
      <c r="C165" s="11"/>
      <c r="D165" s="12"/>
      <c r="E165" s="12"/>
      <c r="F165" s="12"/>
      <c r="G165" s="12"/>
      <c r="H165" s="12"/>
      <c r="I165" s="12"/>
    </row>
    <row r="166" spans="1:9" x14ac:dyDescent="0.25">
      <c r="A166" s="9"/>
      <c r="C166" s="11"/>
      <c r="D166" s="12"/>
      <c r="E166" s="12"/>
      <c r="F166" s="12"/>
      <c r="G166" s="12"/>
      <c r="H166" s="12"/>
      <c r="I166" s="12"/>
    </row>
    <row r="167" spans="1:9" x14ac:dyDescent="0.25">
      <c r="A167" s="9"/>
      <c r="C167" s="11"/>
      <c r="D167" s="12"/>
      <c r="E167" s="12"/>
      <c r="F167" s="12"/>
      <c r="G167" s="12"/>
      <c r="H167" s="12"/>
      <c r="I167" s="12"/>
    </row>
    <row r="168" spans="1:9" x14ac:dyDescent="0.25">
      <c r="A168" s="9"/>
      <c r="C168" s="11"/>
      <c r="D168" s="12"/>
      <c r="E168" s="12"/>
      <c r="F168" s="12"/>
      <c r="G168" s="12"/>
      <c r="H168" s="12"/>
      <c r="I168" s="12"/>
    </row>
    <row r="169" spans="1:9" x14ac:dyDescent="0.25">
      <c r="A169" s="9"/>
      <c r="C169" s="11"/>
      <c r="D169" s="12"/>
      <c r="E169" s="12"/>
      <c r="F169" s="12"/>
      <c r="G169" s="12"/>
      <c r="H169" s="12"/>
      <c r="I169" s="12"/>
    </row>
    <row r="170" spans="1:9" x14ac:dyDescent="0.25">
      <c r="A170" s="9"/>
      <c r="C170" s="11"/>
      <c r="D170" s="12"/>
      <c r="E170" s="12"/>
      <c r="F170" s="12"/>
      <c r="G170" s="12"/>
      <c r="H170" s="12"/>
      <c r="I170" s="12"/>
    </row>
    <row r="171" spans="1:9" x14ac:dyDescent="0.25">
      <c r="A171" s="9"/>
      <c r="C171" s="11"/>
      <c r="D171" s="12"/>
      <c r="E171" s="12"/>
      <c r="F171" s="12"/>
      <c r="G171" s="12"/>
      <c r="H171" s="12"/>
      <c r="I171" s="12"/>
    </row>
    <row r="172" spans="1:9" x14ac:dyDescent="0.25">
      <c r="A172" s="9"/>
      <c r="C172" s="11"/>
      <c r="D172" s="12"/>
      <c r="E172" s="12"/>
      <c r="F172" s="12"/>
      <c r="G172" s="12"/>
      <c r="H172" s="12"/>
      <c r="I172" s="12"/>
    </row>
    <row r="173" spans="1:9" x14ac:dyDescent="0.25">
      <c r="A173" s="9"/>
      <c r="C173" s="11"/>
      <c r="D173" s="12"/>
      <c r="E173" s="12"/>
      <c r="F173" s="12"/>
      <c r="G173" s="12"/>
      <c r="H173" s="12"/>
      <c r="I173" s="12"/>
    </row>
    <row r="174" spans="1:9" x14ac:dyDescent="0.25">
      <c r="A174" s="9"/>
      <c r="C174" s="11"/>
      <c r="D174" s="12"/>
      <c r="E174" s="12"/>
      <c r="F174" s="12"/>
      <c r="G174" s="12"/>
      <c r="H174" s="12"/>
      <c r="I174" s="12"/>
    </row>
    <row r="175" spans="1:9" x14ac:dyDescent="0.25">
      <c r="A175" s="13"/>
    </row>
    <row r="176" spans="1:9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</sheetData>
  <mergeCells count="53">
    <mergeCell ref="F4:G4"/>
    <mergeCell ref="F5:G5"/>
    <mergeCell ref="G7:H7"/>
    <mergeCell ref="F11:G11"/>
    <mergeCell ref="F12:G12"/>
    <mergeCell ref="F32:I32"/>
    <mergeCell ref="B21:E21"/>
    <mergeCell ref="H17:I17"/>
    <mergeCell ref="H18:I18"/>
    <mergeCell ref="H19:I19"/>
    <mergeCell ref="H20:I20"/>
    <mergeCell ref="H21:I21"/>
    <mergeCell ref="B19:E19"/>
    <mergeCell ref="H22:I22"/>
    <mergeCell ref="F17:G17"/>
    <mergeCell ref="F18:G18"/>
    <mergeCell ref="F19:G19"/>
    <mergeCell ref="F20:G20"/>
    <mergeCell ref="F21:G21"/>
    <mergeCell ref="F22:G22"/>
    <mergeCell ref="B27:I27"/>
    <mergeCell ref="A32:A33"/>
    <mergeCell ref="B32:B33"/>
    <mergeCell ref="C32:C33"/>
    <mergeCell ref="D32:D33"/>
    <mergeCell ref="E32:E33"/>
    <mergeCell ref="F15:I15"/>
    <mergeCell ref="G16:I16"/>
    <mergeCell ref="B18:E18"/>
    <mergeCell ref="B16:F16"/>
    <mergeCell ref="A30:I30"/>
    <mergeCell ref="B28:I28"/>
    <mergeCell ref="F23:H23"/>
    <mergeCell ref="F24:H24"/>
    <mergeCell ref="B25:I25"/>
    <mergeCell ref="B24:E24"/>
    <mergeCell ref="B26:I26"/>
    <mergeCell ref="F144:G144"/>
    <mergeCell ref="E145:H145"/>
    <mergeCell ref="F146:G146"/>
    <mergeCell ref="E147:H147"/>
    <mergeCell ref="F1:H1"/>
    <mergeCell ref="F2:I2"/>
    <mergeCell ref="F3:I3"/>
    <mergeCell ref="A122:H122"/>
    <mergeCell ref="A133:G133"/>
    <mergeCell ref="C116:I116"/>
    <mergeCell ref="B17:E17"/>
    <mergeCell ref="B20:E20"/>
    <mergeCell ref="B22:E22"/>
    <mergeCell ref="B23:E23"/>
    <mergeCell ref="F13:G13"/>
    <mergeCell ref="F14:G14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95" max="8" man="1"/>
    <brk id="1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69"/>
  <sheetViews>
    <sheetView view="pageBreakPreview" zoomScale="85" zoomScaleNormal="70" zoomScaleSheetLayoutView="85" workbookViewId="0">
      <selection activeCell="H53" sqref="H53:I53"/>
    </sheetView>
  </sheetViews>
  <sheetFormatPr defaultRowHeight="18.75" x14ac:dyDescent="0.25"/>
  <cols>
    <col min="1" max="1" width="44.140625" style="87" customWidth="1"/>
    <col min="2" max="2" width="12.5703125" style="93" customWidth="1"/>
    <col min="3" max="3" width="11.42578125" style="87" customWidth="1"/>
    <col min="4" max="4" width="16.140625" style="87" customWidth="1"/>
    <col min="5" max="5" width="14.42578125" style="87" customWidth="1"/>
    <col min="6" max="6" width="15.85546875" style="87" customWidth="1"/>
    <col min="7" max="7" width="15.28515625" style="87" customWidth="1"/>
    <col min="8" max="8" width="14.85546875" style="87" customWidth="1"/>
    <col min="9" max="9" width="14.42578125" style="87" customWidth="1"/>
    <col min="10" max="10" width="15.140625" style="87" customWidth="1"/>
    <col min="11" max="11" width="11.28515625" style="87" customWidth="1"/>
    <col min="12" max="12" width="14.85546875" style="87" customWidth="1"/>
    <col min="13" max="13" width="12" style="87" customWidth="1"/>
    <col min="14" max="14" width="16" style="87" bestFit="1" customWidth="1"/>
    <col min="15" max="15" width="37.28515625" style="87" customWidth="1"/>
    <col min="16" max="17" width="9.140625" style="87"/>
    <col min="18" max="18" width="12.28515625" style="87" bestFit="1" customWidth="1"/>
    <col min="19" max="256" width="9.140625" style="87"/>
    <col min="257" max="257" width="35.28515625" style="87" customWidth="1"/>
    <col min="258" max="258" width="12.5703125" style="87" customWidth="1"/>
    <col min="259" max="259" width="11.42578125" style="87" customWidth="1"/>
    <col min="260" max="260" width="16.140625" style="87" customWidth="1"/>
    <col min="261" max="261" width="14.42578125" style="87" customWidth="1"/>
    <col min="262" max="262" width="15.85546875" style="87" customWidth="1"/>
    <col min="263" max="263" width="15.28515625" style="87" customWidth="1"/>
    <col min="264" max="264" width="14.85546875" style="87" customWidth="1"/>
    <col min="265" max="265" width="14.42578125" style="87" customWidth="1"/>
    <col min="266" max="266" width="15.140625" style="87" customWidth="1"/>
    <col min="267" max="267" width="15.7109375" style="87" customWidth="1"/>
    <col min="268" max="268" width="14.85546875" style="87" customWidth="1"/>
    <col min="269" max="269" width="15.5703125" style="87" customWidth="1"/>
    <col min="270" max="270" width="16" style="87" bestFit="1" customWidth="1"/>
    <col min="271" max="271" width="37.28515625" style="87" customWidth="1"/>
    <col min="272" max="273" width="9.140625" style="87"/>
    <col min="274" max="274" width="12.28515625" style="87" bestFit="1" customWidth="1"/>
    <col min="275" max="512" width="9.140625" style="87"/>
    <col min="513" max="513" width="35.28515625" style="87" customWidth="1"/>
    <col min="514" max="514" width="12.5703125" style="87" customWidth="1"/>
    <col min="515" max="515" width="11.42578125" style="87" customWidth="1"/>
    <col min="516" max="516" width="16.140625" style="87" customWidth="1"/>
    <col min="517" max="517" width="14.42578125" style="87" customWidth="1"/>
    <col min="518" max="518" width="15.85546875" style="87" customWidth="1"/>
    <col min="519" max="519" width="15.28515625" style="87" customWidth="1"/>
    <col min="520" max="520" width="14.85546875" style="87" customWidth="1"/>
    <col min="521" max="521" width="14.42578125" style="87" customWidth="1"/>
    <col min="522" max="522" width="15.140625" style="87" customWidth="1"/>
    <col min="523" max="523" width="15.7109375" style="87" customWidth="1"/>
    <col min="524" max="524" width="14.85546875" style="87" customWidth="1"/>
    <col min="525" max="525" width="15.5703125" style="87" customWidth="1"/>
    <col min="526" max="526" width="16" style="87" bestFit="1" customWidth="1"/>
    <col min="527" max="527" width="37.28515625" style="87" customWidth="1"/>
    <col min="528" max="529" width="9.140625" style="87"/>
    <col min="530" max="530" width="12.28515625" style="87" bestFit="1" customWidth="1"/>
    <col min="531" max="768" width="9.140625" style="87"/>
    <col min="769" max="769" width="35.28515625" style="87" customWidth="1"/>
    <col min="770" max="770" width="12.5703125" style="87" customWidth="1"/>
    <col min="771" max="771" width="11.42578125" style="87" customWidth="1"/>
    <col min="772" max="772" width="16.140625" style="87" customWidth="1"/>
    <col min="773" max="773" width="14.42578125" style="87" customWidth="1"/>
    <col min="774" max="774" width="15.85546875" style="87" customWidth="1"/>
    <col min="775" max="775" width="15.28515625" style="87" customWidth="1"/>
    <col min="776" max="776" width="14.85546875" style="87" customWidth="1"/>
    <col min="777" max="777" width="14.42578125" style="87" customWidth="1"/>
    <col min="778" max="778" width="15.140625" style="87" customWidth="1"/>
    <col min="779" max="779" width="15.7109375" style="87" customWidth="1"/>
    <col min="780" max="780" width="14.85546875" style="87" customWidth="1"/>
    <col min="781" max="781" width="15.5703125" style="87" customWidth="1"/>
    <col min="782" max="782" width="16" style="87" bestFit="1" customWidth="1"/>
    <col min="783" max="783" width="37.28515625" style="87" customWidth="1"/>
    <col min="784" max="785" width="9.140625" style="87"/>
    <col min="786" max="786" width="12.28515625" style="87" bestFit="1" customWidth="1"/>
    <col min="787" max="1024" width="9.140625" style="87"/>
    <col min="1025" max="1025" width="35.28515625" style="87" customWidth="1"/>
    <col min="1026" max="1026" width="12.5703125" style="87" customWidth="1"/>
    <col min="1027" max="1027" width="11.42578125" style="87" customWidth="1"/>
    <col min="1028" max="1028" width="16.140625" style="87" customWidth="1"/>
    <col min="1029" max="1029" width="14.42578125" style="87" customWidth="1"/>
    <col min="1030" max="1030" width="15.85546875" style="87" customWidth="1"/>
    <col min="1031" max="1031" width="15.28515625" style="87" customWidth="1"/>
    <col min="1032" max="1032" width="14.85546875" style="87" customWidth="1"/>
    <col min="1033" max="1033" width="14.42578125" style="87" customWidth="1"/>
    <col min="1034" max="1034" width="15.140625" style="87" customWidth="1"/>
    <col min="1035" max="1035" width="15.7109375" style="87" customWidth="1"/>
    <col min="1036" max="1036" width="14.85546875" style="87" customWidth="1"/>
    <col min="1037" max="1037" width="15.5703125" style="87" customWidth="1"/>
    <col min="1038" max="1038" width="16" style="87" bestFit="1" customWidth="1"/>
    <col min="1039" max="1039" width="37.28515625" style="87" customWidth="1"/>
    <col min="1040" max="1041" width="9.140625" style="87"/>
    <col min="1042" max="1042" width="12.28515625" style="87" bestFit="1" customWidth="1"/>
    <col min="1043" max="1280" width="9.140625" style="87"/>
    <col min="1281" max="1281" width="35.28515625" style="87" customWidth="1"/>
    <col min="1282" max="1282" width="12.5703125" style="87" customWidth="1"/>
    <col min="1283" max="1283" width="11.42578125" style="87" customWidth="1"/>
    <col min="1284" max="1284" width="16.140625" style="87" customWidth="1"/>
    <col min="1285" max="1285" width="14.42578125" style="87" customWidth="1"/>
    <col min="1286" max="1286" width="15.85546875" style="87" customWidth="1"/>
    <col min="1287" max="1287" width="15.28515625" style="87" customWidth="1"/>
    <col min="1288" max="1288" width="14.85546875" style="87" customWidth="1"/>
    <col min="1289" max="1289" width="14.42578125" style="87" customWidth="1"/>
    <col min="1290" max="1290" width="15.140625" style="87" customWidth="1"/>
    <col min="1291" max="1291" width="15.7109375" style="87" customWidth="1"/>
    <col min="1292" max="1292" width="14.85546875" style="87" customWidth="1"/>
    <col min="1293" max="1293" width="15.5703125" style="87" customWidth="1"/>
    <col min="1294" max="1294" width="16" style="87" bestFit="1" customWidth="1"/>
    <col min="1295" max="1295" width="37.28515625" style="87" customWidth="1"/>
    <col min="1296" max="1297" width="9.140625" style="87"/>
    <col min="1298" max="1298" width="12.28515625" style="87" bestFit="1" customWidth="1"/>
    <col min="1299" max="1536" width="9.140625" style="87"/>
    <col min="1537" max="1537" width="35.28515625" style="87" customWidth="1"/>
    <col min="1538" max="1538" width="12.5703125" style="87" customWidth="1"/>
    <col min="1539" max="1539" width="11.42578125" style="87" customWidth="1"/>
    <col min="1540" max="1540" width="16.140625" style="87" customWidth="1"/>
    <col min="1541" max="1541" width="14.42578125" style="87" customWidth="1"/>
    <col min="1542" max="1542" width="15.85546875" style="87" customWidth="1"/>
    <col min="1543" max="1543" width="15.28515625" style="87" customWidth="1"/>
    <col min="1544" max="1544" width="14.85546875" style="87" customWidth="1"/>
    <col min="1545" max="1545" width="14.42578125" style="87" customWidth="1"/>
    <col min="1546" max="1546" width="15.140625" style="87" customWidth="1"/>
    <col min="1547" max="1547" width="15.7109375" style="87" customWidth="1"/>
    <col min="1548" max="1548" width="14.85546875" style="87" customWidth="1"/>
    <col min="1549" max="1549" width="15.5703125" style="87" customWidth="1"/>
    <col min="1550" max="1550" width="16" style="87" bestFit="1" customWidth="1"/>
    <col min="1551" max="1551" width="37.28515625" style="87" customWidth="1"/>
    <col min="1552" max="1553" width="9.140625" style="87"/>
    <col min="1554" max="1554" width="12.28515625" style="87" bestFit="1" customWidth="1"/>
    <col min="1555" max="1792" width="9.140625" style="87"/>
    <col min="1793" max="1793" width="35.28515625" style="87" customWidth="1"/>
    <col min="1794" max="1794" width="12.5703125" style="87" customWidth="1"/>
    <col min="1795" max="1795" width="11.42578125" style="87" customWidth="1"/>
    <col min="1796" max="1796" width="16.140625" style="87" customWidth="1"/>
    <col min="1797" max="1797" width="14.42578125" style="87" customWidth="1"/>
    <col min="1798" max="1798" width="15.85546875" style="87" customWidth="1"/>
    <col min="1799" max="1799" width="15.28515625" style="87" customWidth="1"/>
    <col min="1800" max="1800" width="14.85546875" style="87" customWidth="1"/>
    <col min="1801" max="1801" width="14.42578125" style="87" customWidth="1"/>
    <col min="1802" max="1802" width="15.140625" style="87" customWidth="1"/>
    <col min="1803" max="1803" width="15.7109375" style="87" customWidth="1"/>
    <col min="1804" max="1804" width="14.85546875" style="87" customWidth="1"/>
    <col min="1805" max="1805" width="15.5703125" style="87" customWidth="1"/>
    <col min="1806" max="1806" width="16" style="87" bestFit="1" customWidth="1"/>
    <col min="1807" max="1807" width="37.28515625" style="87" customWidth="1"/>
    <col min="1808" max="1809" width="9.140625" style="87"/>
    <col min="1810" max="1810" width="12.28515625" style="87" bestFit="1" customWidth="1"/>
    <col min="1811" max="2048" width="9.140625" style="87"/>
    <col min="2049" max="2049" width="35.28515625" style="87" customWidth="1"/>
    <col min="2050" max="2050" width="12.5703125" style="87" customWidth="1"/>
    <col min="2051" max="2051" width="11.42578125" style="87" customWidth="1"/>
    <col min="2052" max="2052" width="16.140625" style="87" customWidth="1"/>
    <col min="2053" max="2053" width="14.42578125" style="87" customWidth="1"/>
    <col min="2054" max="2054" width="15.85546875" style="87" customWidth="1"/>
    <col min="2055" max="2055" width="15.28515625" style="87" customWidth="1"/>
    <col min="2056" max="2056" width="14.85546875" style="87" customWidth="1"/>
    <col min="2057" max="2057" width="14.42578125" style="87" customWidth="1"/>
    <col min="2058" max="2058" width="15.140625" style="87" customWidth="1"/>
    <col min="2059" max="2059" width="15.7109375" style="87" customWidth="1"/>
    <col min="2060" max="2060" width="14.85546875" style="87" customWidth="1"/>
    <col min="2061" max="2061" width="15.5703125" style="87" customWidth="1"/>
    <col min="2062" max="2062" width="16" style="87" bestFit="1" customWidth="1"/>
    <col min="2063" max="2063" width="37.28515625" style="87" customWidth="1"/>
    <col min="2064" max="2065" width="9.140625" style="87"/>
    <col min="2066" max="2066" width="12.28515625" style="87" bestFit="1" customWidth="1"/>
    <col min="2067" max="2304" width="9.140625" style="87"/>
    <col min="2305" max="2305" width="35.28515625" style="87" customWidth="1"/>
    <col min="2306" max="2306" width="12.5703125" style="87" customWidth="1"/>
    <col min="2307" max="2307" width="11.42578125" style="87" customWidth="1"/>
    <col min="2308" max="2308" width="16.140625" style="87" customWidth="1"/>
    <col min="2309" max="2309" width="14.42578125" style="87" customWidth="1"/>
    <col min="2310" max="2310" width="15.85546875" style="87" customWidth="1"/>
    <col min="2311" max="2311" width="15.28515625" style="87" customWidth="1"/>
    <col min="2312" max="2312" width="14.85546875" style="87" customWidth="1"/>
    <col min="2313" max="2313" width="14.42578125" style="87" customWidth="1"/>
    <col min="2314" max="2314" width="15.140625" style="87" customWidth="1"/>
    <col min="2315" max="2315" width="15.7109375" style="87" customWidth="1"/>
    <col min="2316" max="2316" width="14.85546875" style="87" customWidth="1"/>
    <col min="2317" max="2317" width="15.5703125" style="87" customWidth="1"/>
    <col min="2318" max="2318" width="16" style="87" bestFit="1" customWidth="1"/>
    <col min="2319" max="2319" width="37.28515625" style="87" customWidth="1"/>
    <col min="2320" max="2321" width="9.140625" style="87"/>
    <col min="2322" max="2322" width="12.28515625" style="87" bestFit="1" customWidth="1"/>
    <col min="2323" max="2560" width="9.140625" style="87"/>
    <col min="2561" max="2561" width="35.28515625" style="87" customWidth="1"/>
    <col min="2562" max="2562" width="12.5703125" style="87" customWidth="1"/>
    <col min="2563" max="2563" width="11.42578125" style="87" customWidth="1"/>
    <col min="2564" max="2564" width="16.140625" style="87" customWidth="1"/>
    <col min="2565" max="2565" width="14.42578125" style="87" customWidth="1"/>
    <col min="2566" max="2566" width="15.85546875" style="87" customWidth="1"/>
    <col min="2567" max="2567" width="15.28515625" style="87" customWidth="1"/>
    <col min="2568" max="2568" width="14.85546875" style="87" customWidth="1"/>
    <col min="2569" max="2569" width="14.42578125" style="87" customWidth="1"/>
    <col min="2570" max="2570" width="15.140625" style="87" customWidth="1"/>
    <col min="2571" max="2571" width="15.7109375" style="87" customWidth="1"/>
    <col min="2572" max="2572" width="14.85546875" style="87" customWidth="1"/>
    <col min="2573" max="2573" width="15.5703125" style="87" customWidth="1"/>
    <col min="2574" max="2574" width="16" style="87" bestFit="1" customWidth="1"/>
    <col min="2575" max="2575" width="37.28515625" style="87" customWidth="1"/>
    <col min="2576" max="2577" width="9.140625" style="87"/>
    <col min="2578" max="2578" width="12.28515625" style="87" bestFit="1" customWidth="1"/>
    <col min="2579" max="2816" width="9.140625" style="87"/>
    <col min="2817" max="2817" width="35.28515625" style="87" customWidth="1"/>
    <col min="2818" max="2818" width="12.5703125" style="87" customWidth="1"/>
    <col min="2819" max="2819" width="11.42578125" style="87" customWidth="1"/>
    <col min="2820" max="2820" width="16.140625" style="87" customWidth="1"/>
    <col min="2821" max="2821" width="14.42578125" style="87" customWidth="1"/>
    <col min="2822" max="2822" width="15.85546875" style="87" customWidth="1"/>
    <col min="2823" max="2823" width="15.28515625" style="87" customWidth="1"/>
    <col min="2824" max="2824" width="14.85546875" style="87" customWidth="1"/>
    <col min="2825" max="2825" width="14.42578125" style="87" customWidth="1"/>
    <col min="2826" max="2826" width="15.140625" style="87" customWidth="1"/>
    <col min="2827" max="2827" width="15.7109375" style="87" customWidth="1"/>
    <col min="2828" max="2828" width="14.85546875" style="87" customWidth="1"/>
    <col min="2829" max="2829" width="15.5703125" style="87" customWidth="1"/>
    <col min="2830" max="2830" width="16" style="87" bestFit="1" customWidth="1"/>
    <col min="2831" max="2831" width="37.28515625" style="87" customWidth="1"/>
    <col min="2832" max="2833" width="9.140625" style="87"/>
    <col min="2834" max="2834" width="12.28515625" style="87" bestFit="1" customWidth="1"/>
    <col min="2835" max="3072" width="9.140625" style="87"/>
    <col min="3073" max="3073" width="35.28515625" style="87" customWidth="1"/>
    <col min="3074" max="3074" width="12.5703125" style="87" customWidth="1"/>
    <col min="3075" max="3075" width="11.42578125" style="87" customWidth="1"/>
    <col min="3076" max="3076" width="16.140625" style="87" customWidth="1"/>
    <col min="3077" max="3077" width="14.42578125" style="87" customWidth="1"/>
    <col min="3078" max="3078" width="15.85546875" style="87" customWidth="1"/>
    <col min="3079" max="3079" width="15.28515625" style="87" customWidth="1"/>
    <col min="3080" max="3080" width="14.85546875" style="87" customWidth="1"/>
    <col min="3081" max="3081" width="14.42578125" style="87" customWidth="1"/>
    <col min="3082" max="3082" width="15.140625" style="87" customWidth="1"/>
    <col min="3083" max="3083" width="15.7109375" style="87" customWidth="1"/>
    <col min="3084" max="3084" width="14.85546875" style="87" customWidth="1"/>
    <col min="3085" max="3085" width="15.5703125" style="87" customWidth="1"/>
    <col min="3086" max="3086" width="16" style="87" bestFit="1" customWidth="1"/>
    <col min="3087" max="3087" width="37.28515625" style="87" customWidth="1"/>
    <col min="3088" max="3089" width="9.140625" style="87"/>
    <col min="3090" max="3090" width="12.28515625" style="87" bestFit="1" customWidth="1"/>
    <col min="3091" max="3328" width="9.140625" style="87"/>
    <col min="3329" max="3329" width="35.28515625" style="87" customWidth="1"/>
    <col min="3330" max="3330" width="12.5703125" style="87" customWidth="1"/>
    <col min="3331" max="3331" width="11.42578125" style="87" customWidth="1"/>
    <col min="3332" max="3332" width="16.140625" style="87" customWidth="1"/>
    <col min="3333" max="3333" width="14.42578125" style="87" customWidth="1"/>
    <col min="3334" max="3334" width="15.85546875" style="87" customWidth="1"/>
    <col min="3335" max="3335" width="15.28515625" style="87" customWidth="1"/>
    <col min="3336" max="3336" width="14.85546875" style="87" customWidth="1"/>
    <col min="3337" max="3337" width="14.42578125" style="87" customWidth="1"/>
    <col min="3338" max="3338" width="15.140625" style="87" customWidth="1"/>
    <col min="3339" max="3339" width="15.7109375" style="87" customWidth="1"/>
    <col min="3340" max="3340" width="14.85546875" style="87" customWidth="1"/>
    <col min="3341" max="3341" width="15.5703125" style="87" customWidth="1"/>
    <col min="3342" max="3342" width="16" style="87" bestFit="1" customWidth="1"/>
    <col min="3343" max="3343" width="37.28515625" style="87" customWidth="1"/>
    <col min="3344" max="3345" width="9.140625" style="87"/>
    <col min="3346" max="3346" width="12.28515625" style="87" bestFit="1" customWidth="1"/>
    <col min="3347" max="3584" width="9.140625" style="87"/>
    <col min="3585" max="3585" width="35.28515625" style="87" customWidth="1"/>
    <col min="3586" max="3586" width="12.5703125" style="87" customWidth="1"/>
    <col min="3587" max="3587" width="11.42578125" style="87" customWidth="1"/>
    <col min="3588" max="3588" width="16.140625" style="87" customWidth="1"/>
    <col min="3589" max="3589" width="14.42578125" style="87" customWidth="1"/>
    <col min="3590" max="3590" width="15.85546875" style="87" customWidth="1"/>
    <col min="3591" max="3591" width="15.28515625" style="87" customWidth="1"/>
    <col min="3592" max="3592" width="14.85546875" style="87" customWidth="1"/>
    <col min="3593" max="3593" width="14.42578125" style="87" customWidth="1"/>
    <col min="3594" max="3594" width="15.140625" style="87" customWidth="1"/>
    <col min="3595" max="3595" width="15.7109375" style="87" customWidth="1"/>
    <col min="3596" max="3596" width="14.85546875" style="87" customWidth="1"/>
    <col min="3597" max="3597" width="15.5703125" style="87" customWidth="1"/>
    <col min="3598" max="3598" width="16" style="87" bestFit="1" customWidth="1"/>
    <col min="3599" max="3599" width="37.28515625" style="87" customWidth="1"/>
    <col min="3600" max="3601" width="9.140625" style="87"/>
    <col min="3602" max="3602" width="12.28515625" style="87" bestFit="1" customWidth="1"/>
    <col min="3603" max="3840" width="9.140625" style="87"/>
    <col min="3841" max="3841" width="35.28515625" style="87" customWidth="1"/>
    <col min="3842" max="3842" width="12.5703125" style="87" customWidth="1"/>
    <col min="3843" max="3843" width="11.42578125" style="87" customWidth="1"/>
    <col min="3844" max="3844" width="16.140625" style="87" customWidth="1"/>
    <col min="3845" max="3845" width="14.42578125" style="87" customWidth="1"/>
    <col min="3846" max="3846" width="15.85546875" style="87" customWidth="1"/>
    <col min="3847" max="3847" width="15.28515625" style="87" customWidth="1"/>
    <col min="3848" max="3848" width="14.85546875" style="87" customWidth="1"/>
    <col min="3849" max="3849" width="14.42578125" style="87" customWidth="1"/>
    <col min="3850" max="3850" width="15.140625" style="87" customWidth="1"/>
    <col min="3851" max="3851" width="15.7109375" style="87" customWidth="1"/>
    <col min="3852" max="3852" width="14.85546875" style="87" customWidth="1"/>
    <col min="3853" max="3853" width="15.5703125" style="87" customWidth="1"/>
    <col min="3854" max="3854" width="16" style="87" bestFit="1" customWidth="1"/>
    <col min="3855" max="3855" width="37.28515625" style="87" customWidth="1"/>
    <col min="3856" max="3857" width="9.140625" style="87"/>
    <col min="3858" max="3858" width="12.28515625" style="87" bestFit="1" customWidth="1"/>
    <col min="3859" max="4096" width="9.140625" style="87"/>
    <col min="4097" max="4097" width="35.28515625" style="87" customWidth="1"/>
    <col min="4098" max="4098" width="12.5703125" style="87" customWidth="1"/>
    <col min="4099" max="4099" width="11.42578125" style="87" customWidth="1"/>
    <col min="4100" max="4100" width="16.140625" style="87" customWidth="1"/>
    <col min="4101" max="4101" width="14.42578125" style="87" customWidth="1"/>
    <col min="4102" max="4102" width="15.85546875" style="87" customWidth="1"/>
    <col min="4103" max="4103" width="15.28515625" style="87" customWidth="1"/>
    <col min="4104" max="4104" width="14.85546875" style="87" customWidth="1"/>
    <col min="4105" max="4105" width="14.42578125" style="87" customWidth="1"/>
    <col min="4106" max="4106" width="15.140625" style="87" customWidth="1"/>
    <col min="4107" max="4107" width="15.7109375" style="87" customWidth="1"/>
    <col min="4108" max="4108" width="14.85546875" style="87" customWidth="1"/>
    <col min="4109" max="4109" width="15.5703125" style="87" customWidth="1"/>
    <col min="4110" max="4110" width="16" style="87" bestFit="1" customWidth="1"/>
    <col min="4111" max="4111" width="37.28515625" style="87" customWidth="1"/>
    <col min="4112" max="4113" width="9.140625" style="87"/>
    <col min="4114" max="4114" width="12.28515625" style="87" bestFit="1" customWidth="1"/>
    <col min="4115" max="4352" width="9.140625" style="87"/>
    <col min="4353" max="4353" width="35.28515625" style="87" customWidth="1"/>
    <col min="4354" max="4354" width="12.5703125" style="87" customWidth="1"/>
    <col min="4355" max="4355" width="11.42578125" style="87" customWidth="1"/>
    <col min="4356" max="4356" width="16.140625" style="87" customWidth="1"/>
    <col min="4357" max="4357" width="14.42578125" style="87" customWidth="1"/>
    <col min="4358" max="4358" width="15.85546875" style="87" customWidth="1"/>
    <col min="4359" max="4359" width="15.28515625" style="87" customWidth="1"/>
    <col min="4360" max="4360" width="14.85546875" style="87" customWidth="1"/>
    <col min="4361" max="4361" width="14.42578125" style="87" customWidth="1"/>
    <col min="4362" max="4362" width="15.140625" style="87" customWidth="1"/>
    <col min="4363" max="4363" width="15.7109375" style="87" customWidth="1"/>
    <col min="4364" max="4364" width="14.85546875" style="87" customWidth="1"/>
    <col min="4365" max="4365" width="15.5703125" style="87" customWidth="1"/>
    <col min="4366" max="4366" width="16" style="87" bestFit="1" customWidth="1"/>
    <col min="4367" max="4367" width="37.28515625" style="87" customWidth="1"/>
    <col min="4368" max="4369" width="9.140625" style="87"/>
    <col min="4370" max="4370" width="12.28515625" style="87" bestFit="1" customWidth="1"/>
    <col min="4371" max="4608" width="9.140625" style="87"/>
    <col min="4609" max="4609" width="35.28515625" style="87" customWidth="1"/>
    <col min="4610" max="4610" width="12.5703125" style="87" customWidth="1"/>
    <col min="4611" max="4611" width="11.42578125" style="87" customWidth="1"/>
    <col min="4612" max="4612" width="16.140625" style="87" customWidth="1"/>
    <col min="4613" max="4613" width="14.42578125" style="87" customWidth="1"/>
    <col min="4614" max="4614" width="15.85546875" style="87" customWidth="1"/>
    <col min="4615" max="4615" width="15.28515625" style="87" customWidth="1"/>
    <col min="4616" max="4616" width="14.85546875" style="87" customWidth="1"/>
    <col min="4617" max="4617" width="14.42578125" style="87" customWidth="1"/>
    <col min="4618" max="4618" width="15.140625" style="87" customWidth="1"/>
    <col min="4619" max="4619" width="15.7109375" style="87" customWidth="1"/>
    <col min="4620" max="4620" width="14.85546875" style="87" customWidth="1"/>
    <col min="4621" max="4621" width="15.5703125" style="87" customWidth="1"/>
    <col min="4622" max="4622" width="16" style="87" bestFit="1" customWidth="1"/>
    <col min="4623" max="4623" width="37.28515625" style="87" customWidth="1"/>
    <col min="4624" max="4625" width="9.140625" style="87"/>
    <col min="4626" max="4626" width="12.28515625" style="87" bestFit="1" customWidth="1"/>
    <col min="4627" max="4864" width="9.140625" style="87"/>
    <col min="4865" max="4865" width="35.28515625" style="87" customWidth="1"/>
    <col min="4866" max="4866" width="12.5703125" style="87" customWidth="1"/>
    <col min="4867" max="4867" width="11.42578125" style="87" customWidth="1"/>
    <col min="4868" max="4868" width="16.140625" style="87" customWidth="1"/>
    <col min="4869" max="4869" width="14.42578125" style="87" customWidth="1"/>
    <col min="4870" max="4870" width="15.85546875" style="87" customWidth="1"/>
    <col min="4871" max="4871" width="15.28515625" style="87" customWidth="1"/>
    <col min="4872" max="4872" width="14.85546875" style="87" customWidth="1"/>
    <col min="4873" max="4873" width="14.42578125" style="87" customWidth="1"/>
    <col min="4874" max="4874" width="15.140625" style="87" customWidth="1"/>
    <col min="4875" max="4875" width="15.7109375" style="87" customWidth="1"/>
    <col min="4876" max="4876" width="14.85546875" style="87" customWidth="1"/>
    <col min="4877" max="4877" width="15.5703125" style="87" customWidth="1"/>
    <col min="4878" max="4878" width="16" style="87" bestFit="1" customWidth="1"/>
    <col min="4879" max="4879" width="37.28515625" style="87" customWidth="1"/>
    <col min="4880" max="4881" width="9.140625" style="87"/>
    <col min="4882" max="4882" width="12.28515625" style="87" bestFit="1" customWidth="1"/>
    <col min="4883" max="5120" width="9.140625" style="87"/>
    <col min="5121" max="5121" width="35.28515625" style="87" customWidth="1"/>
    <col min="5122" max="5122" width="12.5703125" style="87" customWidth="1"/>
    <col min="5123" max="5123" width="11.42578125" style="87" customWidth="1"/>
    <col min="5124" max="5124" width="16.140625" style="87" customWidth="1"/>
    <col min="5125" max="5125" width="14.42578125" style="87" customWidth="1"/>
    <col min="5126" max="5126" width="15.85546875" style="87" customWidth="1"/>
    <col min="5127" max="5127" width="15.28515625" style="87" customWidth="1"/>
    <col min="5128" max="5128" width="14.85546875" style="87" customWidth="1"/>
    <col min="5129" max="5129" width="14.42578125" style="87" customWidth="1"/>
    <col min="5130" max="5130" width="15.140625" style="87" customWidth="1"/>
    <col min="5131" max="5131" width="15.7109375" style="87" customWidth="1"/>
    <col min="5132" max="5132" width="14.85546875" style="87" customWidth="1"/>
    <col min="5133" max="5133" width="15.5703125" style="87" customWidth="1"/>
    <col min="5134" max="5134" width="16" style="87" bestFit="1" customWidth="1"/>
    <col min="5135" max="5135" width="37.28515625" style="87" customWidth="1"/>
    <col min="5136" max="5137" width="9.140625" style="87"/>
    <col min="5138" max="5138" width="12.28515625" style="87" bestFit="1" customWidth="1"/>
    <col min="5139" max="5376" width="9.140625" style="87"/>
    <col min="5377" max="5377" width="35.28515625" style="87" customWidth="1"/>
    <col min="5378" max="5378" width="12.5703125" style="87" customWidth="1"/>
    <col min="5379" max="5379" width="11.42578125" style="87" customWidth="1"/>
    <col min="5380" max="5380" width="16.140625" style="87" customWidth="1"/>
    <col min="5381" max="5381" width="14.42578125" style="87" customWidth="1"/>
    <col min="5382" max="5382" width="15.85546875" style="87" customWidth="1"/>
    <col min="5383" max="5383" width="15.28515625" style="87" customWidth="1"/>
    <col min="5384" max="5384" width="14.85546875" style="87" customWidth="1"/>
    <col min="5385" max="5385" width="14.42578125" style="87" customWidth="1"/>
    <col min="5386" max="5386" width="15.140625" style="87" customWidth="1"/>
    <col min="5387" max="5387" width="15.7109375" style="87" customWidth="1"/>
    <col min="5388" max="5388" width="14.85546875" style="87" customWidth="1"/>
    <col min="5389" max="5389" width="15.5703125" style="87" customWidth="1"/>
    <col min="5390" max="5390" width="16" style="87" bestFit="1" customWidth="1"/>
    <col min="5391" max="5391" width="37.28515625" style="87" customWidth="1"/>
    <col min="5392" max="5393" width="9.140625" style="87"/>
    <col min="5394" max="5394" width="12.28515625" style="87" bestFit="1" customWidth="1"/>
    <col min="5395" max="5632" width="9.140625" style="87"/>
    <col min="5633" max="5633" width="35.28515625" style="87" customWidth="1"/>
    <col min="5634" max="5634" width="12.5703125" style="87" customWidth="1"/>
    <col min="5635" max="5635" width="11.42578125" style="87" customWidth="1"/>
    <col min="5636" max="5636" width="16.140625" style="87" customWidth="1"/>
    <col min="5637" max="5637" width="14.42578125" style="87" customWidth="1"/>
    <col min="5638" max="5638" width="15.85546875" style="87" customWidth="1"/>
    <col min="5639" max="5639" width="15.28515625" style="87" customWidth="1"/>
    <col min="5640" max="5640" width="14.85546875" style="87" customWidth="1"/>
    <col min="5641" max="5641" width="14.42578125" style="87" customWidth="1"/>
    <col min="5642" max="5642" width="15.140625" style="87" customWidth="1"/>
    <col min="5643" max="5643" width="15.7109375" style="87" customWidth="1"/>
    <col min="5644" max="5644" width="14.85546875" style="87" customWidth="1"/>
    <col min="5645" max="5645" width="15.5703125" style="87" customWidth="1"/>
    <col min="5646" max="5646" width="16" style="87" bestFit="1" customWidth="1"/>
    <col min="5647" max="5647" width="37.28515625" style="87" customWidth="1"/>
    <col min="5648" max="5649" width="9.140625" style="87"/>
    <col min="5650" max="5650" width="12.28515625" style="87" bestFit="1" customWidth="1"/>
    <col min="5651" max="5888" width="9.140625" style="87"/>
    <col min="5889" max="5889" width="35.28515625" style="87" customWidth="1"/>
    <col min="5890" max="5890" width="12.5703125" style="87" customWidth="1"/>
    <col min="5891" max="5891" width="11.42578125" style="87" customWidth="1"/>
    <col min="5892" max="5892" width="16.140625" style="87" customWidth="1"/>
    <col min="5893" max="5893" width="14.42578125" style="87" customWidth="1"/>
    <col min="5894" max="5894" width="15.85546875" style="87" customWidth="1"/>
    <col min="5895" max="5895" width="15.28515625" style="87" customWidth="1"/>
    <col min="5896" max="5896" width="14.85546875" style="87" customWidth="1"/>
    <col min="5897" max="5897" width="14.42578125" style="87" customWidth="1"/>
    <col min="5898" max="5898" width="15.140625" style="87" customWidth="1"/>
    <col min="5899" max="5899" width="15.7109375" style="87" customWidth="1"/>
    <col min="5900" max="5900" width="14.85546875" style="87" customWidth="1"/>
    <col min="5901" max="5901" width="15.5703125" style="87" customWidth="1"/>
    <col min="5902" max="5902" width="16" style="87" bestFit="1" customWidth="1"/>
    <col min="5903" max="5903" width="37.28515625" style="87" customWidth="1"/>
    <col min="5904" max="5905" width="9.140625" style="87"/>
    <col min="5906" max="5906" width="12.28515625" style="87" bestFit="1" customWidth="1"/>
    <col min="5907" max="6144" width="9.140625" style="87"/>
    <col min="6145" max="6145" width="35.28515625" style="87" customWidth="1"/>
    <col min="6146" max="6146" width="12.5703125" style="87" customWidth="1"/>
    <col min="6147" max="6147" width="11.42578125" style="87" customWidth="1"/>
    <col min="6148" max="6148" width="16.140625" style="87" customWidth="1"/>
    <col min="6149" max="6149" width="14.42578125" style="87" customWidth="1"/>
    <col min="6150" max="6150" width="15.85546875" style="87" customWidth="1"/>
    <col min="6151" max="6151" width="15.28515625" style="87" customWidth="1"/>
    <col min="6152" max="6152" width="14.85546875" style="87" customWidth="1"/>
    <col min="6153" max="6153" width="14.42578125" style="87" customWidth="1"/>
    <col min="6154" max="6154" width="15.140625" style="87" customWidth="1"/>
    <col min="6155" max="6155" width="15.7109375" style="87" customWidth="1"/>
    <col min="6156" max="6156" width="14.85546875" style="87" customWidth="1"/>
    <col min="6157" max="6157" width="15.5703125" style="87" customWidth="1"/>
    <col min="6158" max="6158" width="16" style="87" bestFit="1" customWidth="1"/>
    <col min="6159" max="6159" width="37.28515625" style="87" customWidth="1"/>
    <col min="6160" max="6161" width="9.140625" style="87"/>
    <col min="6162" max="6162" width="12.28515625" style="87" bestFit="1" customWidth="1"/>
    <col min="6163" max="6400" width="9.140625" style="87"/>
    <col min="6401" max="6401" width="35.28515625" style="87" customWidth="1"/>
    <col min="6402" max="6402" width="12.5703125" style="87" customWidth="1"/>
    <col min="6403" max="6403" width="11.42578125" style="87" customWidth="1"/>
    <col min="6404" max="6404" width="16.140625" style="87" customWidth="1"/>
    <col min="6405" max="6405" width="14.42578125" style="87" customWidth="1"/>
    <col min="6406" max="6406" width="15.85546875" style="87" customWidth="1"/>
    <col min="6407" max="6407" width="15.28515625" style="87" customWidth="1"/>
    <col min="6408" max="6408" width="14.85546875" style="87" customWidth="1"/>
    <col min="6409" max="6409" width="14.42578125" style="87" customWidth="1"/>
    <col min="6410" max="6410" width="15.140625" style="87" customWidth="1"/>
    <col min="6411" max="6411" width="15.7109375" style="87" customWidth="1"/>
    <col min="6412" max="6412" width="14.85546875" style="87" customWidth="1"/>
    <col min="6413" max="6413" width="15.5703125" style="87" customWidth="1"/>
    <col min="6414" max="6414" width="16" style="87" bestFit="1" customWidth="1"/>
    <col min="6415" max="6415" width="37.28515625" style="87" customWidth="1"/>
    <col min="6416" max="6417" width="9.140625" style="87"/>
    <col min="6418" max="6418" width="12.28515625" style="87" bestFit="1" customWidth="1"/>
    <col min="6419" max="6656" width="9.140625" style="87"/>
    <col min="6657" max="6657" width="35.28515625" style="87" customWidth="1"/>
    <col min="6658" max="6658" width="12.5703125" style="87" customWidth="1"/>
    <col min="6659" max="6659" width="11.42578125" style="87" customWidth="1"/>
    <col min="6660" max="6660" width="16.140625" style="87" customWidth="1"/>
    <col min="6661" max="6661" width="14.42578125" style="87" customWidth="1"/>
    <col min="6662" max="6662" width="15.85546875" style="87" customWidth="1"/>
    <col min="6663" max="6663" width="15.28515625" style="87" customWidth="1"/>
    <col min="6664" max="6664" width="14.85546875" style="87" customWidth="1"/>
    <col min="6665" max="6665" width="14.42578125" style="87" customWidth="1"/>
    <col min="6666" max="6666" width="15.140625" style="87" customWidth="1"/>
    <col min="6667" max="6667" width="15.7109375" style="87" customWidth="1"/>
    <col min="6668" max="6668" width="14.85546875" style="87" customWidth="1"/>
    <col min="6669" max="6669" width="15.5703125" style="87" customWidth="1"/>
    <col min="6670" max="6670" width="16" style="87" bestFit="1" customWidth="1"/>
    <col min="6671" max="6671" width="37.28515625" style="87" customWidth="1"/>
    <col min="6672" max="6673" width="9.140625" style="87"/>
    <col min="6674" max="6674" width="12.28515625" style="87" bestFit="1" customWidth="1"/>
    <col min="6675" max="6912" width="9.140625" style="87"/>
    <col min="6913" max="6913" width="35.28515625" style="87" customWidth="1"/>
    <col min="6914" max="6914" width="12.5703125" style="87" customWidth="1"/>
    <col min="6915" max="6915" width="11.42578125" style="87" customWidth="1"/>
    <col min="6916" max="6916" width="16.140625" style="87" customWidth="1"/>
    <col min="6917" max="6917" width="14.42578125" style="87" customWidth="1"/>
    <col min="6918" max="6918" width="15.85546875" style="87" customWidth="1"/>
    <col min="6919" max="6919" width="15.28515625" style="87" customWidth="1"/>
    <col min="6920" max="6920" width="14.85546875" style="87" customWidth="1"/>
    <col min="6921" max="6921" width="14.42578125" style="87" customWidth="1"/>
    <col min="6922" max="6922" width="15.140625" style="87" customWidth="1"/>
    <col min="6923" max="6923" width="15.7109375" style="87" customWidth="1"/>
    <col min="6924" max="6924" width="14.85546875" style="87" customWidth="1"/>
    <col min="6925" max="6925" width="15.5703125" style="87" customWidth="1"/>
    <col min="6926" max="6926" width="16" style="87" bestFit="1" customWidth="1"/>
    <col min="6927" max="6927" width="37.28515625" style="87" customWidth="1"/>
    <col min="6928" max="6929" width="9.140625" style="87"/>
    <col min="6930" max="6930" width="12.28515625" style="87" bestFit="1" customWidth="1"/>
    <col min="6931" max="7168" width="9.140625" style="87"/>
    <col min="7169" max="7169" width="35.28515625" style="87" customWidth="1"/>
    <col min="7170" max="7170" width="12.5703125" style="87" customWidth="1"/>
    <col min="7171" max="7171" width="11.42578125" style="87" customWidth="1"/>
    <col min="7172" max="7172" width="16.140625" style="87" customWidth="1"/>
    <col min="7173" max="7173" width="14.42578125" style="87" customWidth="1"/>
    <col min="7174" max="7174" width="15.85546875" style="87" customWidth="1"/>
    <col min="7175" max="7175" width="15.28515625" style="87" customWidth="1"/>
    <col min="7176" max="7176" width="14.85546875" style="87" customWidth="1"/>
    <col min="7177" max="7177" width="14.42578125" style="87" customWidth="1"/>
    <col min="7178" max="7178" width="15.140625" style="87" customWidth="1"/>
    <col min="7179" max="7179" width="15.7109375" style="87" customWidth="1"/>
    <col min="7180" max="7180" width="14.85546875" style="87" customWidth="1"/>
    <col min="7181" max="7181" width="15.5703125" style="87" customWidth="1"/>
    <col min="7182" max="7182" width="16" style="87" bestFit="1" customWidth="1"/>
    <col min="7183" max="7183" width="37.28515625" style="87" customWidth="1"/>
    <col min="7184" max="7185" width="9.140625" style="87"/>
    <col min="7186" max="7186" width="12.28515625" style="87" bestFit="1" customWidth="1"/>
    <col min="7187" max="7424" width="9.140625" style="87"/>
    <col min="7425" max="7425" width="35.28515625" style="87" customWidth="1"/>
    <col min="7426" max="7426" width="12.5703125" style="87" customWidth="1"/>
    <col min="7427" max="7427" width="11.42578125" style="87" customWidth="1"/>
    <col min="7428" max="7428" width="16.140625" style="87" customWidth="1"/>
    <col min="7429" max="7429" width="14.42578125" style="87" customWidth="1"/>
    <col min="7430" max="7430" width="15.85546875" style="87" customWidth="1"/>
    <col min="7431" max="7431" width="15.28515625" style="87" customWidth="1"/>
    <col min="7432" max="7432" width="14.85546875" style="87" customWidth="1"/>
    <col min="7433" max="7433" width="14.42578125" style="87" customWidth="1"/>
    <col min="7434" max="7434" width="15.140625" style="87" customWidth="1"/>
    <col min="7435" max="7435" width="15.7109375" style="87" customWidth="1"/>
    <col min="7436" max="7436" width="14.85546875" style="87" customWidth="1"/>
    <col min="7437" max="7437" width="15.5703125" style="87" customWidth="1"/>
    <col min="7438" max="7438" width="16" style="87" bestFit="1" customWidth="1"/>
    <col min="7439" max="7439" width="37.28515625" style="87" customWidth="1"/>
    <col min="7440" max="7441" width="9.140625" style="87"/>
    <col min="7442" max="7442" width="12.28515625" style="87" bestFit="1" customWidth="1"/>
    <col min="7443" max="7680" width="9.140625" style="87"/>
    <col min="7681" max="7681" width="35.28515625" style="87" customWidth="1"/>
    <col min="7682" max="7682" width="12.5703125" style="87" customWidth="1"/>
    <col min="7683" max="7683" width="11.42578125" style="87" customWidth="1"/>
    <col min="7684" max="7684" width="16.140625" style="87" customWidth="1"/>
    <col min="7685" max="7685" width="14.42578125" style="87" customWidth="1"/>
    <col min="7686" max="7686" width="15.85546875" style="87" customWidth="1"/>
    <col min="7687" max="7687" width="15.28515625" style="87" customWidth="1"/>
    <col min="7688" max="7688" width="14.85546875" style="87" customWidth="1"/>
    <col min="7689" max="7689" width="14.42578125" style="87" customWidth="1"/>
    <col min="7690" max="7690" width="15.140625" style="87" customWidth="1"/>
    <col min="7691" max="7691" width="15.7109375" style="87" customWidth="1"/>
    <col min="7692" max="7692" width="14.85546875" style="87" customWidth="1"/>
    <col min="7693" max="7693" width="15.5703125" style="87" customWidth="1"/>
    <col min="7694" max="7694" width="16" style="87" bestFit="1" customWidth="1"/>
    <col min="7695" max="7695" width="37.28515625" style="87" customWidth="1"/>
    <col min="7696" max="7697" width="9.140625" style="87"/>
    <col min="7698" max="7698" width="12.28515625" style="87" bestFit="1" customWidth="1"/>
    <col min="7699" max="7936" width="9.140625" style="87"/>
    <col min="7937" max="7937" width="35.28515625" style="87" customWidth="1"/>
    <col min="7938" max="7938" width="12.5703125" style="87" customWidth="1"/>
    <col min="7939" max="7939" width="11.42578125" style="87" customWidth="1"/>
    <col min="7940" max="7940" width="16.140625" style="87" customWidth="1"/>
    <col min="7941" max="7941" width="14.42578125" style="87" customWidth="1"/>
    <col min="7942" max="7942" width="15.85546875" style="87" customWidth="1"/>
    <col min="7943" max="7943" width="15.28515625" style="87" customWidth="1"/>
    <col min="7944" max="7944" width="14.85546875" style="87" customWidth="1"/>
    <col min="7945" max="7945" width="14.42578125" style="87" customWidth="1"/>
    <col min="7946" max="7946" width="15.140625" style="87" customWidth="1"/>
    <col min="7947" max="7947" width="15.7109375" style="87" customWidth="1"/>
    <col min="7948" max="7948" width="14.85546875" style="87" customWidth="1"/>
    <col min="7949" max="7949" width="15.5703125" style="87" customWidth="1"/>
    <col min="7950" max="7950" width="16" style="87" bestFit="1" customWidth="1"/>
    <col min="7951" max="7951" width="37.28515625" style="87" customWidth="1"/>
    <col min="7952" max="7953" width="9.140625" style="87"/>
    <col min="7954" max="7954" width="12.28515625" style="87" bestFit="1" customWidth="1"/>
    <col min="7955" max="8192" width="9.140625" style="87"/>
    <col min="8193" max="8193" width="35.28515625" style="87" customWidth="1"/>
    <col min="8194" max="8194" width="12.5703125" style="87" customWidth="1"/>
    <col min="8195" max="8195" width="11.42578125" style="87" customWidth="1"/>
    <col min="8196" max="8196" width="16.140625" style="87" customWidth="1"/>
    <col min="8197" max="8197" width="14.42578125" style="87" customWidth="1"/>
    <col min="8198" max="8198" width="15.85546875" style="87" customWidth="1"/>
    <col min="8199" max="8199" width="15.28515625" style="87" customWidth="1"/>
    <col min="8200" max="8200" width="14.85546875" style="87" customWidth="1"/>
    <col min="8201" max="8201" width="14.42578125" style="87" customWidth="1"/>
    <col min="8202" max="8202" width="15.140625" style="87" customWidth="1"/>
    <col min="8203" max="8203" width="15.7109375" style="87" customWidth="1"/>
    <col min="8204" max="8204" width="14.85546875" style="87" customWidth="1"/>
    <col min="8205" max="8205" width="15.5703125" style="87" customWidth="1"/>
    <col min="8206" max="8206" width="16" style="87" bestFit="1" customWidth="1"/>
    <col min="8207" max="8207" width="37.28515625" style="87" customWidth="1"/>
    <col min="8208" max="8209" width="9.140625" style="87"/>
    <col min="8210" max="8210" width="12.28515625" style="87" bestFit="1" customWidth="1"/>
    <col min="8211" max="8448" width="9.140625" style="87"/>
    <col min="8449" max="8449" width="35.28515625" style="87" customWidth="1"/>
    <col min="8450" max="8450" width="12.5703125" style="87" customWidth="1"/>
    <col min="8451" max="8451" width="11.42578125" style="87" customWidth="1"/>
    <col min="8452" max="8452" width="16.140625" style="87" customWidth="1"/>
    <col min="8453" max="8453" width="14.42578125" style="87" customWidth="1"/>
    <col min="8454" max="8454" width="15.85546875" style="87" customWidth="1"/>
    <col min="8455" max="8455" width="15.28515625" style="87" customWidth="1"/>
    <col min="8456" max="8456" width="14.85546875" style="87" customWidth="1"/>
    <col min="8457" max="8457" width="14.42578125" style="87" customWidth="1"/>
    <col min="8458" max="8458" width="15.140625" style="87" customWidth="1"/>
    <col min="8459" max="8459" width="15.7109375" style="87" customWidth="1"/>
    <col min="8460" max="8460" width="14.85546875" style="87" customWidth="1"/>
    <col min="8461" max="8461" width="15.5703125" style="87" customWidth="1"/>
    <col min="8462" max="8462" width="16" style="87" bestFit="1" customWidth="1"/>
    <col min="8463" max="8463" width="37.28515625" style="87" customWidth="1"/>
    <col min="8464" max="8465" width="9.140625" style="87"/>
    <col min="8466" max="8466" width="12.28515625" style="87" bestFit="1" customWidth="1"/>
    <col min="8467" max="8704" width="9.140625" style="87"/>
    <col min="8705" max="8705" width="35.28515625" style="87" customWidth="1"/>
    <col min="8706" max="8706" width="12.5703125" style="87" customWidth="1"/>
    <col min="8707" max="8707" width="11.42578125" style="87" customWidth="1"/>
    <col min="8708" max="8708" width="16.140625" style="87" customWidth="1"/>
    <col min="8709" max="8709" width="14.42578125" style="87" customWidth="1"/>
    <col min="8710" max="8710" width="15.85546875" style="87" customWidth="1"/>
    <col min="8711" max="8711" width="15.28515625" style="87" customWidth="1"/>
    <col min="8712" max="8712" width="14.85546875" style="87" customWidth="1"/>
    <col min="8713" max="8713" width="14.42578125" style="87" customWidth="1"/>
    <col min="8714" max="8714" width="15.140625" style="87" customWidth="1"/>
    <col min="8715" max="8715" width="15.7109375" style="87" customWidth="1"/>
    <col min="8716" max="8716" width="14.85546875" style="87" customWidth="1"/>
    <col min="8717" max="8717" width="15.5703125" style="87" customWidth="1"/>
    <col min="8718" max="8718" width="16" style="87" bestFit="1" customWidth="1"/>
    <col min="8719" max="8719" width="37.28515625" style="87" customWidth="1"/>
    <col min="8720" max="8721" width="9.140625" style="87"/>
    <col min="8722" max="8722" width="12.28515625" style="87" bestFit="1" customWidth="1"/>
    <col min="8723" max="8960" width="9.140625" style="87"/>
    <col min="8961" max="8961" width="35.28515625" style="87" customWidth="1"/>
    <col min="8962" max="8962" width="12.5703125" style="87" customWidth="1"/>
    <col min="8963" max="8963" width="11.42578125" style="87" customWidth="1"/>
    <col min="8964" max="8964" width="16.140625" style="87" customWidth="1"/>
    <col min="8965" max="8965" width="14.42578125" style="87" customWidth="1"/>
    <col min="8966" max="8966" width="15.85546875" style="87" customWidth="1"/>
    <col min="8967" max="8967" width="15.28515625" style="87" customWidth="1"/>
    <col min="8968" max="8968" width="14.85546875" style="87" customWidth="1"/>
    <col min="8969" max="8969" width="14.42578125" style="87" customWidth="1"/>
    <col min="8970" max="8970" width="15.140625" style="87" customWidth="1"/>
    <col min="8971" max="8971" width="15.7109375" style="87" customWidth="1"/>
    <col min="8972" max="8972" width="14.85546875" style="87" customWidth="1"/>
    <col min="8973" max="8973" width="15.5703125" style="87" customWidth="1"/>
    <col min="8974" max="8974" width="16" style="87" bestFit="1" customWidth="1"/>
    <col min="8975" max="8975" width="37.28515625" style="87" customWidth="1"/>
    <col min="8976" max="8977" width="9.140625" style="87"/>
    <col min="8978" max="8978" width="12.28515625" style="87" bestFit="1" customWidth="1"/>
    <col min="8979" max="9216" width="9.140625" style="87"/>
    <col min="9217" max="9217" width="35.28515625" style="87" customWidth="1"/>
    <col min="9218" max="9218" width="12.5703125" style="87" customWidth="1"/>
    <col min="9219" max="9219" width="11.42578125" style="87" customWidth="1"/>
    <col min="9220" max="9220" width="16.140625" style="87" customWidth="1"/>
    <col min="9221" max="9221" width="14.42578125" style="87" customWidth="1"/>
    <col min="9222" max="9222" width="15.85546875" style="87" customWidth="1"/>
    <col min="9223" max="9223" width="15.28515625" style="87" customWidth="1"/>
    <col min="9224" max="9224" width="14.85546875" style="87" customWidth="1"/>
    <col min="9225" max="9225" width="14.42578125" style="87" customWidth="1"/>
    <col min="9226" max="9226" width="15.140625" style="87" customWidth="1"/>
    <col min="9227" max="9227" width="15.7109375" style="87" customWidth="1"/>
    <col min="9228" max="9228" width="14.85546875" style="87" customWidth="1"/>
    <col min="9229" max="9229" width="15.5703125" style="87" customWidth="1"/>
    <col min="9230" max="9230" width="16" style="87" bestFit="1" customWidth="1"/>
    <col min="9231" max="9231" width="37.28515625" style="87" customWidth="1"/>
    <col min="9232" max="9233" width="9.140625" style="87"/>
    <col min="9234" max="9234" width="12.28515625" style="87" bestFit="1" customWidth="1"/>
    <col min="9235" max="9472" width="9.140625" style="87"/>
    <col min="9473" max="9473" width="35.28515625" style="87" customWidth="1"/>
    <col min="9474" max="9474" width="12.5703125" style="87" customWidth="1"/>
    <col min="9475" max="9475" width="11.42578125" style="87" customWidth="1"/>
    <col min="9476" max="9476" width="16.140625" style="87" customWidth="1"/>
    <col min="9477" max="9477" width="14.42578125" style="87" customWidth="1"/>
    <col min="9478" max="9478" width="15.85546875" style="87" customWidth="1"/>
    <col min="9479" max="9479" width="15.28515625" style="87" customWidth="1"/>
    <col min="9480" max="9480" width="14.85546875" style="87" customWidth="1"/>
    <col min="9481" max="9481" width="14.42578125" style="87" customWidth="1"/>
    <col min="9482" max="9482" width="15.140625" style="87" customWidth="1"/>
    <col min="9483" max="9483" width="15.7109375" style="87" customWidth="1"/>
    <col min="9484" max="9484" width="14.85546875" style="87" customWidth="1"/>
    <col min="9485" max="9485" width="15.5703125" style="87" customWidth="1"/>
    <col min="9486" max="9486" width="16" style="87" bestFit="1" customWidth="1"/>
    <col min="9487" max="9487" width="37.28515625" style="87" customWidth="1"/>
    <col min="9488" max="9489" width="9.140625" style="87"/>
    <col min="9490" max="9490" width="12.28515625" style="87" bestFit="1" customWidth="1"/>
    <col min="9491" max="9728" width="9.140625" style="87"/>
    <col min="9729" max="9729" width="35.28515625" style="87" customWidth="1"/>
    <col min="9730" max="9730" width="12.5703125" style="87" customWidth="1"/>
    <col min="9731" max="9731" width="11.42578125" style="87" customWidth="1"/>
    <col min="9732" max="9732" width="16.140625" style="87" customWidth="1"/>
    <col min="9733" max="9733" width="14.42578125" style="87" customWidth="1"/>
    <col min="9734" max="9734" width="15.85546875" style="87" customWidth="1"/>
    <col min="9735" max="9735" width="15.28515625" style="87" customWidth="1"/>
    <col min="9736" max="9736" width="14.85546875" style="87" customWidth="1"/>
    <col min="9737" max="9737" width="14.42578125" style="87" customWidth="1"/>
    <col min="9738" max="9738" width="15.140625" style="87" customWidth="1"/>
    <col min="9739" max="9739" width="15.7109375" style="87" customWidth="1"/>
    <col min="9740" max="9740" width="14.85546875" style="87" customWidth="1"/>
    <col min="9741" max="9741" width="15.5703125" style="87" customWidth="1"/>
    <col min="9742" max="9742" width="16" style="87" bestFit="1" customWidth="1"/>
    <col min="9743" max="9743" width="37.28515625" style="87" customWidth="1"/>
    <col min="9744" max="9745" width="9.140625" style="87"/>
    <col min="9746" max="9746" width="12.28515625" style="87" bestFit="1" customWidth="1"/>
    <col min="9747" max="9984" width="9.140625" style="87"/>
    <col min="9985" max="9985" width="35.28515625" style="87" customWidth="1"/>
    <col min="9986" max="9986" width="12.5703125" style="87" customWidth="1"/>
    <col min="9987" max="9987" width="11.42578125" style="87" customWidth="1"/>
    <col min="9988" max="9988" width="16.140625" style="87" customWidth="1"/>
    <col min="9989" max="9989" width="14.42578125" style="87" customWidth="1"/>
    <col min="9990" max="9990" width="15.85546875" style="87" customWidth="1"/>
    <col min="9991" max="9991" width="15.28515625" style="87" customWidth="1"/>
    <col min="9992" max="9992" width="14.85546875" style="87" customWidth="1"/>
    <col min="9993" max="9993" width="14.42578125" style="87" customWidth="1"/>
    <col min="9994" max="9994" width="15.140625" style="87" customWidth="1"/>
    <col min="9995" max="9995" width="15.7109375" style="87" customWidth="1"/>
    <col min="9996" max="9996" width="14.85546875" style="87" customWidth="1"/>
    <col min="9997" max="9997" width="15.5703125" style="87" customWidth="1"/>
    <col min="9998" max="9998" width="16" style="87" bestFit="1" customWidth="1"/>
    <col min="9999" max="9999" width="37.28515625" style="87" customWidth="1"/>
    <col min="10000" max="10001" width="9.140625" style="87"/>
    <col min="10002" max="10002" width="12.28515625" style="87" bestFit="1" customWidth="1"/>
    <col min="10003" max="10240" width="9.140625" style="87"/>
    <col min="10241" max="10241" width="35.28515625" style="87" customWidth="1"/>
    <col min="10242" max="10242" width="12.5703125" style="87" customWidth="1"/>
    <col min="10243" max="10243" width="11.42578125" style="87" customWidth="1"/>
    <col min="10244" max="10244" width="16.140625" style="87" customWidth="1"/>
    <col min="10245" max="10245" width="14.42578125" style="87" customWidth="1"/>
    <col min="10246" max="10246" width="15.85546875" style="87" customWidth="1"/>
    <col min="10247" max="10247" width="15.28515625" style="87" customWidth="1"/>
    <col min="10248" max="10248" width="14.85546875" style="87" customWidth="1"/>
    <col min="10249" max="10249" width="14.42578125" style="87" customWidth="1"/>
    <col min="10250" max="10250" width="15.140625" style="87" customWidth="1"/>
    <col min="10251" max="10251" width="15.7109375" style="87" customWidth="1"/>
    <col min="10252" max="10252" width="14.85546875" style="87" customWidth="1"/>
    <col min="10253" max="10253" width="15.5703125" style="87" customWidth="1"/>
    <col min="10254" max="10254" width="16" style="87" bestFit="1" customWidth="1"/>
    <col min="10255" max="10255" width="37.28515625" style="87" customWidth="1"/>
    <col min="10256" max="10257" width="9.140625" style="87"/>
    <col min="10258" max="10258" width="12.28515625" style="87" bestFit="1" customWidth="1"/>
    <col min="10259" max="10496" width="9.140625" style="87"/>
    <col min="10497" max="10497" width="35.28515625" style="87" customWidth="1"/>
    <col min="10498" max="10498" width="12.5703125" style="87" customWidth="1"/>
    <col min="10499" max="10499" width="11.42578125" style="87" customWidth="1"/>
    <col min="10500" max="10500" width="16.140625" style="87" customWidth="1"/>
    <col min="10501" max="10501" width="14.42578125" style="87" customWidth="1"/>
    <col min="10502" max="10502" width="15.85546875" style="87" customWidth="1"/>
    <col min="10503" max="10503" width="15.28515625" style="87" customWidth="1"/>
    <col min="10504" max="10504" width="14.85546875" style="87" customWidth="1"/>
    <col min="10505" max="10505" width="14.42578125" style="87" customWidth="1"/>
    <col min="10506" max="10506" width="15.140625" style="87" customWidth="1"/>
    <col min="10507" max="10507" width="15.7109375" style="87" customWidth="1"/>
    <col min="10508" max="10508" width="14.85546875" style="87" customWidth="1"/>
    <col min="10509" max="10509" width="15.5703125" style="87" customWidth="1"/>
    <col min="10510" max="10510" width="16" style="87" bestFit="1" customWidth="1"/>
    <col min="10511" max="10511" width="37.28515625" style="87" customWidth="1"/>
    <col min="10512" max="10513" width="9.140625" style="87"/>
    <col min="10514" max="10514" width="12.28515625" style="87" bestFit="1" customWidth="1"/>
    <col min="10515" max="10752" width="9.140625" style="87"/>
    <col min="10753" max="10753" width="35.28515625" style="87" customWidth="1"/>
    <col min="10754" max="10754" width="12.5703125" style="87" customWidth="1"/>
    <col min="10755" max="10755" width="11.42578125" style="87" customWidth="1"/>
    <col min="10756" max="10756" width="16.140625" style="87" customWidth="1"/>
    <col min="10757" max="10757" width="14.42578125" style="87" customWidth="1"/>
    <col min="10758" max="10758" width="15.85546875" style="87" customWidth="1"/>
    <col min="10759" max="10759" width="15.28515625" style="87" customWidth="1"/>
    <col min="10760" max="10760" width="14.85546875" style="87" customWidth="1"/>
    <col min="10761" max="10761" width="14.42578125" style="87" customWidth="1"/>
    <col min="10762" max="10762" width="15.140625" style="87" customWidth="1"/>
    <col min="10763" max="10763" width="15.7109375" style="87" customWidth="1"/>
    <col min="10764" max="10764" width="14.85546875" style="87" customWidth="1"/>
    <col min="10765" max="10765" width="15.5703125" style="87" customWidth="1"/>
    <col min="10766" max="10766" width="16" style="87" bestFit="1" customWidth="1"/>
    <col min="10767" max="10767" width="37.28515625" style="87" customWidth="1"/>
    <col min="10768" max="10769" width="9.140625" style="87"/>
    <col min="10770" max="10770" width="12.28515625" style="87" bestFit="1" customWidth="1"/>
    <col min="10771" max="11008" width="9.140625" style="87"/>
    <col min="11009" max="11009" width="35.28515625" style="87" customWidth="1"/>
    <col min="11010" max="11010" width="12.5703125" style="87" customWidth="1"/>
    <col min="11011" max="11011" width="11.42578125" style="87" customWidth="1"/>
    <col min="11012" max="11012" width="16.140625" style="87" customWidth="1"/>
    <col min="11013" max="11013" width="14.42578125" style="87" customWidth="1"/>
    <col min="11014" max="11014" width="15.85546875" style="87" customWidth="1"/>
    <col min="11015" max="11015" width="15.28515625" style="87" customWidth="1"/>
    <col min="11016" max="11016" width="14.85546875" style="87" customWidth="1"/>
    <col min="11017" max="11017" width="14.42578125" style="87" customWidth="1"/>
    <col min="11018" max="11018" width="15.140625" style="87" customWidth="1"/>
    <col min="11019" max="11019" width="15.7109375" style="87" customWidth="1"/>
    <col min="11020" max="11020" width="14.85546875" style="87" customWidth="1"/>
    <col min="11021" max="11021" width="15.5703125" style="87" customWidth="1"/>
    <col min="11022" max="11022" width="16" style="87" bestFit="1" customWidth="1"/>
    <col min="11023" max="11023" width="37.28515625" style="87" customWidth="1"/>
    <col min="11024" max="11025" width="9.140625" style="87"/>
    <col min="11026" max="11026" width="12.28515625" style="87" bestFit="1" customWidth="1"/>
    <col min="11027" max="11264" width="9.140625" style="87"/>
    <col min="11265" max="11265" width="35.28515625" style="87" customWidth="1"/>
    <col min="11266" max="11266" width="12.5703125" style="87" customWidth="1"/>
    <col min="11267" max="11267" width="11.42578125" style="87" customWidth="1"/>
    <col min="11268" max="11268" width="16.140625" style="87" customWidth="1"/>
    <col min="11269" max="11269" width="14.42578125" style="87" customWidth="1"/>
    <col min="11270" max="11270" width="15.85546875" style="87" customWidth="1"/>
    <col min="11271" max="11271" width="15.28515625" style="87" customWidth="1"/>
    <col min="11272" max="11272" width="14.85546875" style="87" customWidth="1"/>
    <col min="11273" max="11273" width="14.42578125" style="87" customWidth="1"/>
    <col min="11274" max="11274" width="15.140625" style="87" customWidth="1"/>
    <col min="11275" max="11275" width="15.7109375" style="87" customWidth="1"/>
    <col min="11276" max="11276" width="14.85546875" style="87" customWidth="1"/>
    <col min="11277" max="11277" width="15.5703125" style="87" customWidth="1"/>
    <col min="11278" max="11278" width="16" style="87" bestFit="1" customWidth="1"/>
    <col min="11279" max="11279" width="37.28515625" style="87" customWidth="1"/>
    <col min="11280" max="11281" width="9.140625" style="87"/>
    <col min="11282" max="11282" width="12.28515625" style="87" bestFit="1" customWidth="1"/>
    <col min="11283" max="11520" width="9.140625" style="87"/>
    <col min="11521" max="11521" width="35.28515625" style="87" customWidth="1"/>
    <col min="11522" max="11522" width="12.5703125" style="87" customWidth="1"/>
    <col min="11523" max="11523" width="11.42578125" style="87" customWidth="1"/>
    <col min="11524" max="11524" width="16.140625" style="87" customWidth="1"/>
    <col min="11525" max="11525" width="14.42578125" style="87" customWidth="1"/>
    <col min="11526" max="11526" width="15.85546875" style="87" customWidth="1"/>
    <col min="11527" max="11527" width="15.28515625" style="87" customWidth="1"/>
    <col min="11528" max="11528" width="14.85546875" style="87" customWidth="1"/>
    <col min="11529" max="11529" width="14.42578125" style="87" customWidth="1"/>
    <col min="11530" max="11530" width="15.140625" style="87" customWidth="1"/>
    <col min="11531" max="11531" width="15.7109375" style="87" customWidth="1"/>
    <col min="11532" max="11532" width="14.85546875" style="87" customWidth="1"/>
    <col min="11533" max="11533" width="15.5703125" style="87" customWidth="1"/>
    <col min="11534" max="11534" width="16" style="87" bestFit="1" customWidth="1"/>
    <col min="11535" max="11535" width="37.28515625" style="87" customWidth="1"/>
    <col min="11536" max="11537" width="9.140625" style="87"/>
    <col min="11538" max="11538" width="12.28515625" style="87" bestFit="1" customWidth="1"/>
    <col min="11539" max="11776" width="9.140625" style="87"/>
    <col min="11777" max="11777" width="35.28515625" style="87" customWidth="1"/>
    <col min="11778" max="11778" width="12.5703125" style="87" customWidth="1"/>
    <col min="11779" max="11779" width="11.42578125" style="87" customWidth="1"/>
    <col min="11780" max="11780" width="16.140625" style="87" customWidth="1"/>
    <col min="11781" max="11781" width="14.42578125" style="87" customWidth="1"/>
    <col min="11782" max="11782" width="15.85546875" style="87" customWidth="1"/>
    <col min="11783" max="11783" width="15.28515625" style="87" customWidth="1"/>
    <col min="11784" max="11784" width="14.85546875" style="87" customWidth="1"/>
    <col min="11785" max="11785" width="14.42578125" style="87" customWidth="1"/>
    <col min="11786" max="11786" width="15.140625" style="87" customWidth="1"/>
    <col min="11787" max="11787" width="15.7109375" style="87" customWidth="1"/>
    <col min="11788" max="11788" width="14.85546875" style="87" customWidth="1"/>
    <col min="11789" max="11789" width="15.5703125" style="87" customWidth="1"/>
    <col min="11790" max="11790" width="16" style="87" bestFit="1" customWidth="1"/>
    <col min="11791" max="11791" width="37.28515625" style="87" customWidth="1"/>
    <col min="11792" max="11793" width="9.140625" style="87"/>
    <col min="11794" max="11794" width="12.28515625" style="87" bestFit="1" customWidth="1"/>
    <col min="11795" max="12032" width="9.140625" style="87"/>
    <col min="12033" max="12033" width="35.28515625" style="87" customWidth="1"/>
    <col min="12034" max="12034" width="12.5703125" style="87" customWidth="1"/>
    <col min="12035" max="12035" width="11.42578125" style="87" customWidth="1"/>
    <col min="12036" max="12036" width="16.140625" style="87" customWidth="1"/>
    <col min="12037" max="12037" width="14.42578125" style="87" customWidth="1"/>
    <col min="12038" max="12038" width="15.85546875" style="87" customWidth="1"/>
    <col min="12039" max="12039" width="15.28515625" style="87" customWidth="1"/>
    <col min="12040" max="12040" width="14.85546875" style="87" customWidth="1"/>
    <col min="12041" max="12041" width="14.42578125" style="87" customWidth="1"/>
    <col min="12042" max="12042" width="15.140625" style="87" customWidth="1"/>
    <col min="12043" max="12043" width="15.7109375" style="87" customWidth="1"/>
    <col min="12044" max="12044" width="14.85546875" style="87" customWidth="1"/>
    <col min="12045" max="12045" width="15.5703125" style="87" customWidth="1"/>
    <col min="12046" max="12046" width="16" style="87" bestFit="1" customWidth="1"/>
    <col min="12047" max="12047" width="37.28515625" style="87" customWidth="1"/>
    <col min="12048" max="12049" width="9.140625" style="87"/>
    <col min="12050" max="12050" width="12.28515625" style="87" bestFit="1" customWidth="1"/>
    <col min="12051" max="12288" width="9.140625" style="87"/>
    <col min="12289" max="12289" width="35.28515625" style="87" customWidth="1"/>
    <col min="12290" max="12290" width="12.5703125" style="87" customWidth="1"/>
    <col min="12291" max="12291" width="11.42578125" style="87" customWidth="1"/>
    <col min="12292" max="12292" width="16.140625" style="87" customWidth="1"/>
    <col min="12293" max="12293" width="14.42578125" style="87" customWidth="1"/>
    <col min="12294" max="12294" width="15.85546875" style="87" customWidth="1"/>
    <col min="12295" max="12295" width="15.28515625" style="87" customWidth="1"/>
    <col min="12296" max="12296" width="14.85546875" style="87" customWidth="1"/>
    <col min="12297" max="12297" width="14.42578125" style="87" customWidth="1"/>
    <col min="12298" max="12298" width="15.140625" style="87" customWidth="1"/>
    <col min="12299" max="12299" width="15.7109375" style="87" customWidth="1"/>
    <col min="12300" max="12300" width="14.85546875" style="87" customWidth="1"/>
    <col min="12301" max="12301" width="15.5703125" style="87" customWidth="1"/>
    <col min="12302" max="12302" width="16" style="87" bestFit="1" customWidth="1"/>
    <col min="12303" max="12303" width="37.28515625" style="87" customWidth="1"/>
    <col min="12304" max="12305" width="9.140625" style="87"/>
    <col min="12306" max="12306" width="12.28515625" style="87" bestFit="1" customWidth="1"/>
    <col min="12307" max="12544" width="9.140625" style="87"/>
    <col min="12545" max="12545" width="35.28515625" style="87" customWidth="1"/>
    <col min="12546" max="12546" width="12.5703125" style="87" customWidth="1"/>
    <col min="12547" max="12547" width="11.42578125" style="87" customWidth="1"/>
    <col min="12548" max="12548" width="16.140625" style="87" customWidth="1"/>
    <col min="12549" max="12549" width="14.42578125" style="87" customWidth="1"/>
    <col min="12550" max="12550" width="15.85546875" style="87" customWidth="1"/>
    <col min="12551" max="12551" width="15.28515625" style="87" customWidth="1"/>
    <col min="12552" max="12552" width="14.85546875" style="87" customWidth="1"/>
    <col min="12553" max="12553" width="14.42578125" style="87" customWidth="1"/>
    <col min="12554" max="12554" width="15.140625" style="87" customWidth="1"/>
    <col min="12555" max="12555" width="15.7109375" style="87" customWidth="1"/>
    <col min="12556" max="12556" width="14.85546875" style="87" customWidth="1"/>
    <col min="12557" max="12557" width="15.5703125" style="87" customWidth="1"/>
    <col min="12558" max="12558" width="16" style="87" bestFit="1" customWidth="1"/>
    <col min="12559" max="12559" width="37.28515625" style="87" customWidth="1"/>
    <col min="12560" max="12561" width="9.140625" style="87"/>
    <col min="12562" max="12562" width="12.28515625" style="87" bestFit="1" customWidth="1"/>
    <col min="12563" max="12800" width="9.140625" style="87"/>
    <col min="12801" max="12801" width="35.28515625" style="87" customWidth="1"/>
    <col min="12802" max="12802" width="12.5703125" style="87" customWidth="1"/>
    <col min="12803" max="12803" width="11.42578125" style="87" customWidth="1"/>
    <col min="12804" max="12804" width="16.140625" style="87" customWidth="1"/>
    <col min="12805" max="12805" width="14.42578125" style="87" customWidth="1"/>
    <col min="12806" max="12806" width="15.85546875" style="87" customWidth="1"/>
    <col min="12807" max="12807" width="15.28515625" style="87" customWidth="1"/>
    <col min="12808" max="12808" width="14.85546875" style="87" customWidth="1"/>
    <col min="12809" max="12809" width="14.42578125" style="87" customWidth="1"/>
    <col min="12810" max="12810" width="15.140625" style="87" customWidth="1"/>
    <col min="12811" max="12811" width="15.7109375" style="87" customWidth="1"/>
    <col min="12812" max="12812" width="14.85546875" style="87" customWidth="1"/>
    <col min="12813" max="12813" width="15.5703125" style="87" customWidth="1"/>
    <col min="12814" max="12814" width="16" style="87" bestFit="1" customWidth="1"/>
    <col min="12815" max="12815" width="37.28515625" style="87" customWidth="1"/>
    <col min="12816" max="12817" width="9.140625" style="87"/>
    <col min="12818" max="12818" width="12.28515625" style="87" bestFit="1" customWidth="1"/>
    <col min="12819" max="13056" width="9.140625" style="87"/>
    <col min="13057" max="13057" width="35.28515625" style="87" customWidth="1"/>
    <col min="13058" max="13058" width="12.5703125" style="87" customWidth="1"/>
    <col min="13059" max="13059" width="11.42578125" style="87" customWidth="1"/>
    <col min="13060" max="13060" width="16.140625" style="87" customWidth="1"/>
    <col min="13061" max="13061" width="14.42578125" style="87" customWidth="1"/>
    <col min="13062" max="13062" width="15.85546875" style="87" customWidth="1"/>
    <col min="13063" max="13063" width="15.28515625" style="87" customWidth="1"/>
    <col min="13064" max="13064" width="14.85546875" style="87" customWidth="1"/>
    <col min="13065" max="13065" width="14.42578125" style="87" customWidth="1"/>
    <col min="13066" max="13066" width="15.140625" style="87" customWidth="1"/>
    <col min="13067" max="13067" width="15.7109375" style="87" customWidth="1"/>
    <col min="13068" max="13068" width="14.85546875" style="87" customWidth="1"/>
    <col min="13069" max="13069" width="15.5703125" style="87" customWidth="1"/>
    <col min="13070" max="13070" width="16" style="87" bestFit="1" customWidth="1"/>
    <col min="13071" max="13071" width="37.28515625" style="87" customWidth="1"/>
    <col min="13072" max="13073" width="9.140625" style="87"/>
    <col min="13074" max="13074" width="12.28515625" style="87" bestFit="1" customWidth="1"/>
    <col min="13075" max="13312" width="9.140625" style="87"/>
    <col min="13313" max="13313" width="35.28515625" style="87" customWidth="1"/>
    <col min="13314" max="13314" width="12.5703125" style="87" customWidth="1"/>
    <col min="13315" max="13315" width="11.42578125" style="87" customWidth="1"/>
    <col min="13316" max="13316" width="16.140625" style="87" customWidth="1"/>
    <col min="13317" max="13317" width="14.42578125" style="87" customWidth="1"/>
    <col min="13318" max="13318" width="15.85546875" style="87" customWidth="1"/>
    <col min="13319" max="13319" width="15.28515625" style="87" customWidth="1"/>
    <col min="13320" max="13320" width="14.85546875" style="87" customWidth="1"/>
    <col min="13321" max="13321" width="14.42578125" style="87" customWidth="1"/>
    <col min="13322" max="13322" width="15.140625" style="87" customWidth="1"/>
    <col min="13323" max="13323" width="15.7109375" style="87" customWidth="1"/>
    <col min="13324" max="13324" width="14.85546875" style="87" customWidth="1"/>
    <col min="13325" max="13325" width="15.5703125" style="87" customWidth="1"/>
    <col min="13326" max="13326" width="16" style="87" bestFit="1" customWidth="1"/>
    <col min="13327" max="13327" width="37.28515625" style="87" customWidth="1"/>
    <col min="13328" max="13329" width="9.140625" style="87"/>
    <col min="13330" max="13330" width="12.28515625" style="87" bestFit="1" customWidth="1"/>
    <col min="13331" max="13568" width="9.140625" style="87"/>
    <col min="13569" max="13569" width="35.28515625" style="87" customWidth="1"/>
    <col min="13570" max="13570" width="12.5703125" style="87" customWidth="1"/>
    <col min="13571" max="13571" width="11.42578125" style="87" customWidth="1"/>
    <col min="13572" max="13572" width="16.140625" style="87" customWidth="1"/>
    <col min="13573" max="13573" width="14.42578125" style="87" customWidth="1"/>
    <col min="13574" max="13574" width="15.85546875" style="87" customWidth="1"/>
    <col min="13575" max="13575" width="15.28515625" style="87" customWidth="1"/>
    <col min="13576" max="13576" width="14.85546875" style="87" customWidth="1"/>
    <col min="13577" max="13577" width="14.42578125" style="87" customWidth="1"/>
    <col min="13578" max="13578" width="15.140625" style="87" customWidth="1"/>
    <col min="13579" max="13579" width="15.7109375" style="87" customWidth="1"/>
    <col min="13580" max="13580" width="14.85546875" style="87" customWidth="1"/>
    <col min="13581" max="13581" width="15.5703125" style="87" customWidth="1"/>
    <col min="13582" max="13582" width="16" style="87" bestFit="1" customWidth="1"/>
    <col min="13583" max="13583" width="37.28515625" style="87" customWidth="1"/>
    <col min="13584" max="13585" width="9.140625" style="87"/>
    <col min="13586" max="13586" width="12.28515625" style="87" bestFit="1" customWidth="1"/>
    <col min="13587" max="13824" width="9.140625" style="87"/>
    <col min="13825" max="13825" width="35.28515625" style="87" customWidth="1"/>
    <col min="13826" max="13826" width="12.5703125" style="87" customWidth="1"/>
    <col min="13827" max="13827" width="11.42578125" style="87" customWidth="1"/>
    <col min="13828" max="13828" width="16.140625" style="87" customWidth="1"/>
    <col min="13829" max="13829" width="14.42578125" style="87" customWidth="1"/>
    <col min="13830" max="13830" width="15.85546875" style="87" customWidth="1"/>
    <col min="13831" max="13831" width="15.28515625" style="87" customWidth="1"/>
    <col min="13832" max="13832" width="14.85546875" style="87" customWidth="1"/>
    <col min="13833" max="13833" width="14.42578125" style="87" customWidth="1"/>
    <col min="13834" max="13834" width="15.140625" style="87" customWidth="1"/>
    <col min="13835" max="13835" width="15.7109375" style="87" customWidth="1"/>
    <col min="13836" max="13836" width="14.85546875" style="87" customWidth="1"/>
    <col min="13837" max="13837" width="15.5703125" style="87" customWidth="1"/>
    <col min="13838" max="13838" width="16" style="87" bestFit="1" customWidth="1"/>
    <col min="13839" max="13839" width="37.28515625" style="87" customWidth="1"/>
    <col min="13840" max="13841" width="9.140625" style="87"/>
    <col min="13842" max="13842" width="12.28515625" style="87" bestFit="1" customWidth="1"/>
    <col min="13843" max="14080" width="9.140625" style="87"/>
    <col min="14081" max="14081" width="35.28515625" style="87" customWidth="1"/>
    <col min="14082" max="14082" width="12.5703125" style="87" customWidth="1"/>
    <col min="14083" max="14083" width="11.42578125" style="87" customWidth="1"/>
    <col min="14084" max="14084" width="16.140625" style="87" customWidth="1"/>
    <col min="14085" max="14085" width="14.42578125" style="87" customWidth="1"/>
    <col min="14086" max="14086" width="15.85546875" style="87" customWidth="1"/>
    <col min="14087" max="14087" width="15.28515625" style="87" customWidth="1"/>
    <col min="14088" max="14088" width="14.85546875" style="87" customWidth="1"/>
    <col min="14089" max="14089" width="14.42578125" style="87" customWidth="1"/>
    <col min="14090" max="14090" width="15.140625" style="87" customWidth="1"/>
    <col min="14091" max="14091" width="15.7109375" style="87" customWidth="1"/>
    <col min="14092" max="14092" width="14.85546875" style="87" customWidth="1"/>
    <col min="14093" max="14093" width="15.5703125" style="87" customWidth="1"/>
    <col min="14094" max="14094" width="16" style="87" bestFit="1" customWidth="1"/>
    <col min="14095" max="14095" width="37.28515625" style="87" customWidth="1"/>
    <col min="14096" max="14097" width="9.140625" style="87"/>
    <col min="14098" max="14098" width="12.28515625" style="87" bestFit="1" customWidth="1"/>
    <col min="14099" max="14336" width="9.140625" style="87"/>
    <col min="14337" max="14337" width="35.28515625" style="87" customWidth="1"/>
    <col min="14338" max="14338" width="12.5703125" style="87" customWidth="1"/>
    <col min="14339" max="14339" width="11.42578125" style="87" customWidth="1"/>
    <col min="14340" max="14340" width="16.140625" style="87" customWidth="1"/>
    <col min="14341" max="14341" width="14.42578125" style="87" customWidth="1"/>
    <col min="14342" max="14342" width="15.85546875" style="87" customWidth="1"/>
    <col min="14343" max="14343" width="15.28515625" style="87" customWidth="1"/>
    <col min="14344" max="14344" width="14.85546875" style="87" customWidth="1"/>
    <col min="14345" max="14345" width="14.42578125" style="87" customWidth="1"/>
    <col min="14346" max="14346" width="15.140625" style="87" customWidth="1"/>
    <col min="14347" max="14347" width="15.7109375" style="87" customWidth="1"/>
    <col min="14348" max="14348" width="14.85546875" style="87" customWidth="1"/>
    <col min="14349" max="14349" width="15.5703125" style="87" customWidth="1"/>
    <col min="14350" max="14350" width="16" style="87" bestFit="1" customWidth="1"/>
    <col min="14351" max="14351" width="37.28515625" style="87" customWidth="1"/>
    <col min="14352" max="14353" width="9.140625" style="87"/>
    <col min="14354" max="14354" width="12.28515625" style="87" bestFit="1" customWidth="1"/>
    <col min="14355" max="14592" width="9.140625" style="87"/>
    <col min="14593" max="14593" width="35.28515625" style="87" customWidth="1"/>
    <col min="14594" max="14594" width="12.5703125" style="87" customWidth="1"/>
    <col min="14595" max="14595" width="11.42578125" style="87" customWidth="1"/>
    <col min="14596" max="14596" width="16.140625" style="87" customWidth="1"/>
    <col min="14597" max="14597" width="14.42578125" style="87" customWidth="1"/>
    <col min="14598" max="14598" width="15.85546875" style="87" customWidth="1"/>
    <col min="14599" max="14599" width="15.28515625" style="87" customWidth="1"/>
    <col min="14600" max="14600" width="14.85546875" style="87" customWidth="1"/>
    <col min="14601" max="14601" width="14.42578125" style="87" customWidth="1"/>
    <col min="14602" max="14602" width="15.140625" style="87" customWidth="1"/>
    <col min="14603" max="14603" width="15.7109375" style="87" customWidth="1"/>
    <col min="14604" max="14604" width="14.85546875" style="87" customWidth="1"/>
    <col min="14605" max="14605" width="15.5703125" style="87" customWidth="1"/>
    <col min="14606" max="14606" width="16" style="87" bestFit="1" customWidth="1"/>
    <col min="14607" max="14607" width="37.28515625" style="87" customWidth="1"/>
    <col min="14608" max="14609" width="9.140625" style="87"/>
    <col min="14610" max="14610" width="12.28515625" style="87" bestFit="1" customWidth="1"/>
    <col min="14611" max="14848" width="9.140625" style="87"/>
    <col min="14849" max="14849" width="35.28515625" style="87" customWidth="1"/>
    <col min="14850" max="14850" width="12.5703125" style="87" customWidth="1"/>
    <col min="14851" max="14851" width="11.42578125" style="87" customWidth="1"/>
    <col min="14852" max="14852" width="16.140625" style="87" customWidth="1"/>
    <col min="14853" max="14853" width="14.42578125" style="87" customWidth="1"/>
    <col min="14854" max="14854" width="15.85546875" style="87" customWidth="1"/>
    <col min="14855" max="14855" width="15.28515625" style="87" customWidth="1"/>
    <col min="14856" max="14856" width="14.85546875" style="87" customWidth="1"/>
    <col min="14857" max="14857" width="14.42578125" style="87" customWidth="1"/>
    <col min="14858" max="14858" width="15.140625" style="87" customWidth="1"/>
    <col min="14859" max="14859" width="15.7109375" style="87" customWidth="1"/>
    <col min="14860" max="14860" width="14.85546875" style="87" customWidth="1"/>
    <col min="14861" max="14861" width="15.5703125" style="87" customWidth="1"/>
    <col min="14862" max="14862" width="16" style="87" bestFit="1" customWidth="1"/>
    <col min="14863" max="14863" width="37.28515625" style="87" customWidth="1"/>
    <col min="14864" max="14865" width="9.140625" style="87"/>
    <col min="14866" max="14866" width="12.28515625" style="87" bestFit="1" customWidth="1"/>
    <col min="14867" max="15104" width="9.140625" style="87"/>
    <col min="15105" max="15105" width="35.28515625" style="87" customWidth="1"/>
    <col min="15106" max="15106" width="12.5703125" style="87" customWidth="1"/>
    <col min="15107" max="15107" width="11.42578125" style="87" customWidth="1"/>
    <col min="15108" max="15108" width="16.140625" style="87" customWidth="1"/>
    <col min="15109" max="15109" width="14.42578125" style="87" customWidth="1"/>
    <col min="15110" max="15110" width="15.85546875" style="87" customWidth="1"/>
    <col min="15111" max="15111" width="15.28515625" style="87" customWidth="1"/>
    <col min="15112" max="15112" width="14.85546875" style="87" customWidth="1"/>
    <col min="15113" max="15113" width="14.42578125" style="87" customWidth="1"/>
    <col min="15114" max="15114" width="15.140625" style="87" customWidth="1"/>
    <col min="15115" max="15115" width="15.7109375" style="87" customWidth="1"/>
    <col min="15116" max="15116" width="14.85546875" style="87" customWidth="1"/>
    <col min="15117" max="15117" width="15.5703125" style="87" customWidth="1"/>
    <col min="15118" max="15118" width="16" style="87" bestFit="1" customWidth="1"/>
    <col min="15119" max="15119" width="37.28515625" style="87" customWidth="1"/>
    <col min="15120" max="15121" width="9.140625" style="87"/>
    <col min="15122" max="15122" width="12.28515625" style="87" bestFit="1" customWidth="1"/>
    <col min="15123" max="15360" width="9.140625" style="87"/>
    <col min="15361" max="15361" width="35.28515625" style="87" customWidth="1"/>
    <col min="15362" max="15362" width="12.5703125" style="87" customWidth="1"/>
    <col min="15363" max="15363" width="11.42578125" style="87" customWidth="1"/>
    <col min="15364" max="15364" width="16.140625" style="87" customWidth="1"/>
    <col min="15365" max="15365" width="14.42578125" style="87" customWidth="1"/>
    <col min="15366" max="15366" width="15.85546875" style="87" customWidth="1"/>
    <col min="15367" max="15367" width="15.28515625" style="87" customWidth="1"/>
    <col min="15368" max="15368" width="14.85546875" style="87" customWidth="1"/>
    <col min="15369" max="15369" width="14.42578125" style="87" customWidth="1"/>
    <col min="15370" max="15370" width="15.140625" style="87" customWidth="1"/>
    <col min="15371" max="15371" width="15.7109375" style="87" customWidth="1"/>
    <col min="15372" max="15372" width="14.85546875" style="87" customWidth="1"/>
    <col min="15373" max="15373" width="15.5703125" style="87" customWidth="1"/>
    <col min="15374" max="15374" width="16" style="87" bestFit="1" customWidth="1"/>
    <col min="15375" max="15375" width="37.28515625" style="87" customWidth="1"/>
    <col min="15376" max="15377" width="9.140625" style="87"/>
    <col min="15378" max="15378" width="12.28515625" style="87" bestFit="1" customWidth="1"/>
    <col min="15379" max="15616" width="9.140625" style="87"/>
    <col min="15617" max="15617" width="35.28515625" style="87" customWidth="1"/>
    <col min="15618" max="15618" width="12.5703125" style="87" customWidth="1"/>
    <col min="15619" max="15619" width="11.42578125" style="87" customWidth="1"/>
    <col min="15620" max="15620" width="16.140625" style="87" customWidth="1"/>
    <col min="15621" max="15621" width="14.42578125" style="87" customWidth="1"/>
    <col min="15622" max="15622" width="15.85546875" style="87" customWidth="1"/>
    <col min="15623" max="15623" width="15.28515625" style="87" customWidth="1"/>
    <col min="15624" max="15624" width="14.85546875" style="87" customWidth="1"/>
    <col min="15625" max="15625" width="14.42578125" style="87" customWidth="1"/>
    <col min="15626" max="15626" width="15.140625" style="87" customWidth="1"/>
    <col min="15627" max="15627" width="15.7109375" style="87" customWidth="1"/>
    <col min="15628" max="15628" width="14.85546875" style="87" customWidth="1"/>
    <col min="15629" max="15629" width="15.5703125" style="87" customWidth="1"/>
    <col min="15630" max="15630" width="16" style="87" bestFit="1" customWidth="1"/>
    <col min="15631" max="15631" width="37.28515625" style="87" customWidth="1"/>
    <col min="15632" max="15633" width="9.140625" style="87"/>
    <col min="15634" max="15634" width="12.28515625" style="87" bestFit="1" customWidth="1"/>
    <col min="15635" max="15872" width="9.140625" style="87"/>
    <col min="15873" max="15873" width="35.28515625" style="87" customWidth="1"/>
    <col min="15874" max="15874" width="12.5703125" style="87" customWidth="1"/>
    <col min="15875" max="15875" width="11.42578125" style="87" customWidth="1"/>
    <col min="15876" max="15876" width="16.140625" style="87" customWidth="1"/>
    <col min="15877" max="15877" width="14.42578125" style="87" customWidth="1"/>
    <col min="15878" max="15878" width="15.85546875" style="87" customWidth="1"/>
    <col min="15879" max="15879" width="15.28515625" style="87" customWidth="1"/>
    <col min="15880" max="15880" width="14.85546875" style="87" customWidth="1"/>
    <col min="15881" max="15881" width="14.42578125" style="87" customWidth="1"/>
    <col min="15882" max="15882" width="15.140625" style="87" customWidth="1"/>
    <col min="15883" max="15883" width="15.7109375" style="87" customWidth="1"/>
    <col min="15884" max="15884" width="14.85546875" style="87" customWidth="1"/>
    <col min="15885" max="15885" width="15.5703125" style="87" customWidth="1"/>
    <col min="15886" max="15886" width="16" style="87" bestFit="1" customWidth="1"/>
    <col min="15887" max="15887" width="37.28515625" style="87" customWidth="1"/>
    <col min="15888" max="15889" width="9.140625" style="87"/>
    <col min="15890" max="15890" width="12.28515625" style="87" bestFit="1" customWidth="1"/>
    <col min="15891" max="16128" width="9.140625" style="87"/>
    <col min="16129" max="16129" width="35.28515625" style="87" customWidth="1"/>
    <col min="16130" max="16130" width="12.5703125" style="87" customWidth="1"/>
    <col min="16131" max="16131" width="11.42578125" style="87" customWidth="1"/>
    <col min="16132" max="16132" width="16.140625" style="87" customWidth="1"/>
    <col min="16133" max="16133" width="14.42578125" style="87" customWidth="1"/>
    <col min="16134" max="16134" width="15.85546875" style="87" customWidth="1"/>
    <col min="16135" max="16135" width="15.28515625" style="87" customWidth="1"/>
    <col min="16136" max="16136" width="14.85546875" style="87" customWidth="1"/>
    <col min="16137" max="16137" width="14.42578125" style="87" customWidth="1"/>
    <col min="16138" max="16138" width="15.140625" style="87" customWidth="1"/>
    <col min="16139" max="16139" width="15.7109375" style="87" customWidth="1"/>
    <col min="16140" max="16140" width="14.85546875" style="87" customWidth="1"/>
    <col min="16141" max="16141" width="15.5703125" style="87" customWidth="1"/>
    <col min="16142" max="16142" width="16" style="87" bestFit="1" customWidth="1"/>
    <col min="16143" max="16143" width="37.28515625" style="87" customWidth="1"/>
    <col min="16144" max="16145" width="9.140625" style="87"/>
    <col min="16146" max="16146" width="12.28515625" style="87" bestFit="1" customWidth="1"/>
    <col min="16147" max="16384" width="9.140625" style="87"/>
  </cols>
  <sheetData>
    <row r="1" spans="1:18" x14ac:dyDescent="0.25">
      <c r="A1" s="330" t="s">
        <v>125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8" x14ac:dyDescent="0.25">
      <c r="A2" s="330" t="s">
        <v>252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8" x14ac:dyDescent="0.25">
      <c r="A3" s="331" t="s">
        <v>237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8" ht="20.100000000000001" customHeight="1" x14ac:dyDescent="0.25">
      <c r="A4" s="333" t="s">
        <v>126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8" ht="21.95" customHeight="1" x14ac:dyDescent="0.25">
      <c r="A5" s="334" t="s">
        <v>127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8" ht="10.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8" ht="10.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8" s="91" customFormat="1" ht="63.75" customHeight="1" x14ac:dyDescent="0.25">
      <c r="A8" s="335" t="s">
        <v>26</v>
      </c>
      <c r="B8" s="335"/>
      <c r="C8" s="335"/>
      <c r="D8" s="336" t="s">
        <v>28</v>
      </c>
      <c r="E8" s="336"/>
      <c r="F8" s="336" t="s">
        <v>128</v>
      </c>
      <c r="G8" s="336"/>
      <c r="H8" s="336" t="s">
        <v>129</v>
      </c>
      <c r="I8" s="336"/>
      <c r="J8" s="336" t="s">
        <v>130</v>
      </c>
      <c r="K8" s="336"/>
      <c r="L8" s="336" t="s">
        <v>131</v>
      </c>
      <c r="M8" s="336"/>
    </row>
    <row r="9" spans="1:18" s="91" customFormat="1" ht="18" customHeight="1" x14ac:dyDescent="0.25">
      <c r="A9" s="335">
        <v>1</v>
      </c>
      <c r="B9" s="335"/>
      <c r="C9" s="335"/>
      <c r="D9" s="336">
        <v>2</v>
      </c>
      <c r="E9" s="336"/>
      <c r="F9" s="336">
        <v>3</v>
      </c>
      <c r="G9" s="336"/>
      <c r="H9" s="336">
        <v>4</v>
      </c>
      <c r="I9" s="336"/>
      <c r="J9" s="336">
        <v>5</v>
      </c>
      <c r="K9" s="336"/>
      <c r="L9" s="336">
        <v>6</v>
      </c>
      <c r="M9" s="336"/>
    </row>
    <row r="10" spans="1:18" s="91" customFormat="1" ht="101.25" customHeight="1" x14ac:dyDescent="0.25">
      <c r="A10" s="346" t="s">
        <v>200</v>
      </c>
      <c r="B10" s="347"/>
      <c r="C10" s="348"/>
      <c r="D10" s="349"/>
      <c r="E10" s="350"/>
      <c r="F10" s="351">
        <v>264</v>
      </c>
      <c r="G10" s="352"/>
      <c r="H10" s="351">
        <f>H11+H12+H13+H14+H15</f>
        <v>264</v>
      </c>
      <c r="I10" s="352"/>
      <c r="J10" s="342">
        <f>H10/F10*100</f>
        <v>100</v>
      </c>
      <c r="K10" s="343"/>
      <c r="L10" s="353"/>
      <c r="M10" s="354"/>
    </row>
    <row r="11" spans="1:18" s="171" customFormat="1" ht="33.75" customHeight="1" x14ac:dyDescent="0.25">
      <c r="A11" s="337" t="s">
        <v>132</v>
      </c>
      <c r="B11" s="338"/>
      <c r="C11" s="339"/>
      <c r="D11" s="340"/>
      <c r="E11" s="341"/>
      <c r="F11" s="340">
        <v>4</v>
      </c>
      <c r="G11" s="341"/>
      <c r="H11" s="340">
        <v>4</v>
      </c>
      <c r="I11" s="341"/>
      <c r="J11" s="342">
        <f t="shared" ref="J11:J14" si="0">H11/F11*100</f>
        <v>100</v>
      </c>
      <c r="K11" s="343"/>
      <c r="L11" s="344"/>
      <c r="M11" s="345"/>
    </row>
    <row r="12" spans="1:18" s="171" customFormat="1" ht="33.75" customHeight="1" x14ac:dyDescent="0.25">
      <c r="A12" s="337" t="s">
        <v>133</v>
      </c>
      <c r="B12" s="338"/>
      <c r="C12" s="339"/>
      <c r="D12" s="340"/>
      <c r="E12" s="341"/>
      <c r="F12" s="340">
        <v>77</v>
      </c>
      <c r="G12" s="341"/>
      <c r="H12" s="340">
        <v>77</v>
      </c>
      <c r="I12" s="341"/>
      <c r="J12" s="342">
        <f t="shared" si="0"/>
        <v>100</v>
      </c>
      <c r="K12" s="343"/>
      <c r="L12" s="344"/>
      <c r="M12" s="345"/>
    </row>
    <row r="13" spans="1:18" s="171" customFormat="1" ht="33.75" customHeight="1" x14ac:dyDescent="0.25">
      <c r="A13" s="337" t="s">
        <v>134</v>
      </c>
      <c r="B13" s="338"/>
      <c r="C13" s="339"/>
      <c r="D13" s="340"/>
      <c r="E13" s="341"/>
      <c r="F13" s="340">
        <v>130</v>
      </c>
      <c r="G13" s="341"/>
      <c r="H13" s="340">
        <v>130</v>
      </c>
      <c r="I13" s="341"/>
      <c r="J13" s="342">
        <f t="shared" si="0"/>
        <v>100</v>
      </c>
      <c r="K13" s="343"/>
      <c r="L13" s="344"/>
      <c r="M13" s="345"/>
    </row>
    <row r="14" spans="1:18" s="171" customFormat="1" ht="33.75" customHeight="1" x14ac:dyDescent="0.25">
      <c r="A14" s="337" t="s">
        <v>135</v>
      </c>
      <c r="B14" s="338"/>
      <c r="C14" s="339"/>
      <c r="D14" s="340"/>
      <c r="E14" s="341"/>
      <c r="F14" s="340">
        <v>20</v>
      </c>
      <c r="G14" s="341"/>
      <c r="H14" s="340">
        <v>20</v>
      </c>
      <c r="I14" s="341"/>
      <c r="J14" s="342">
        <f t="shared" si="0"/>
        <v>100</v>
      </c>
      <c r="K14" s="343"/>
      <c r="L14" s="344"/>
      <c r="M14" s="345"/>
      <c r="R14" s="173"/>
    </row>
    <row r="15" spans="1:18" s="171" customFormat="1" ht="33.75" customHeight="1" x14ac:dyDescent="0.25">
      <c r="A15" s="337" t="s">
        <v>199</v>
      </c>
      <c r="B15" s="338"/>
      <c r="C15" s="339"/>
      <c r="D15" s="340"/>
      <c r="E15" s="341"/>
      <c r="F15" s="340">
        <v>33</v>
      </c>
      <c r="G15" s="341"/>
      <c r="H15" s="340">
        <v>33</v>
      </c>
      <c r="I15" s="341"/>
      <c r="J15" s="342">
        <f t="shared" ref="J15" si="1">H15/F15*100</f>
        <v>100</v>
      </c>
      <c r="K15" s="343"/>
      <c r="L15" s="344"/>
      <c r="M15" s="345"/>
    </row>
    <row r="16" spans="1:18" s="91" customFormat="1" ht="46.5" customHeight="1" x14ac:dyDescent="0.25">
      <c r="A16" s="346" t="s">
        <v>136</v>
      </c>
      <c r="B16" s="347"/>
      <c r="C16" s="348"/>
      <c r="D16" s="355"/>
      <c r="E16" s="356"/>
      <c r="F16" s="357">
        <v>62263.5</v>
      </c>
      <c r="G16" s="358"/>
      <c r="H16" s="359">
        <f>SUM(H17:H21)</f>
        <v>62263.5</v>
      </c>
      <c r="I16" s="360"/>
      <c r="J16" s="342">
        <f t="shared" ref="J16:J21" si="2">H16/F16*100</f>
        <v>100</v>
      </c>
      <c r="K16" s="343"/>
      <c r="L16" s="353"/>
      <c r="M16" s="354"/>
    </row>
    <row r="17" spans="1:14" s="171" customFormat="1" ht="31.5" customHeight="1" x14ac:dyDescent="0.25">
      <c r="A17" s="337" t="s">
        <v>132</v>
      </c>
      <c r="B17" s="338"/>
      <c r="C17" s="339"/>
      <c r="D17" s="361"/>
      <c r="E17" s="362"/>
      <c r="F17" s="363">
        <v>2001.8</v>
      </c>
      <c r="G17" s="364"/>
      <c r="H17" s="363">
        <v>2001.8</v>
      </c>
      <c r="I17" s="364"/>
      <c r="J17" s="342">
        <f t="shared" si="2"/>
        <v>100</v>
      </c>
      <c r="K17" s="343"/>
      <c r="L17" s="344"/>
      <c r="M17" s="345"/>
      <c r="N17" s="172"/>
    </row>
    <row r="18" spans="1:14" s="171" customFormat="1" ht="31.5" customHeight="1" x14ac:dyDescent="0.25">
      <c r="A18" s="337" t="s">
        <v>133</v>
      </c>
      <c r="B18" s="338"/>
      <c r="C18" s="339"/>
      <c r="D18" s="361"/>
      <c r="E18" s="362"/>
      <c r="F18" s="363">
        <v>26244.7</v>
      </c>
      <c r="G18" s="364"/>
      <c r="H18" s="363">
        <v>26244.7</v>
      </c>
      <c r="I18" s="364"/>
      <c r="J18" s="342">
        <f t="shared" si="2"/>
        <v>100</v>
      </c>
      <c r="K18" s="343"/>
      <c r="L18" s="344"/>
      <c r="M18" s="345"/>
      <c r="N18" s="172"/>
    </row>
    <row r="19" spans="1:14" s="171" customFormat="1" ht="31.5" customHeight="1" x14ac:dyDescent="0.25">
      <c r="A19" s="337" t="s">
        <v>134</v>
      </c>
      <c r="B19" s="338"/>
      <c r="C19" s="339"/>
      <c r="D19" s="361"/>
      <c r="E19" s="362"/>
      <c r="F19" s="363">
        <v>25551.4</v>
      </c>
      <c r="G19" s="364"/>
      <c r="H19" s="363">
        <v>25551.4</v>
      </c>
      <c r="I19" s="364"/>
      <c r="J19" s="342">
        <f t="shared" si="2"/>
        <v>100</v>
      </c>
      <c r="K19" s="343"/>
      <c r="L19" s="344"/>
      <c r="M19" s="345"/>
      <c r="N19" s="172"/>
    </row>
    <row r="20" spans="1:14" s="171" customFormat="1" ht="31.5" customHeight="1" x14ac:dyDescent="0.25">
      <c r="A20" s="337" t="s">
        <v>135</v>
      </c>
      <c r="B20" s="338"/>
      <c r="C20" s="339"/>
      <c r="D20" s="361"/>
      <c r="E20" s="362"/>
      <c r="F20" s="363">
        <v>2245.6</v>
      </c>
      <c r="G20" s="364"/>
      <c r="H20" s="363">
        <v>2245.6</v>
      </c>
      <c r="I20" s="364"/>
      <c r="J20" s="342">
        <f t="shared" si="2"/>
        <v>100</v>
      </c>
      <c r="K20" s="343"/>
      <c r="L20" s="344"/>
      <c r="M20" s="345"/>
      <c r="N20" s="172"/>
    </row>
    <row r="21" spans="1:14" s="171" customFormat="1" ht="31.5" customHeight="1" x14ac:dyDescent="0.25">
      <c r="A21" s="337" t="s">
        <v>199</v>
      </c>
      <c r="B21" s="338"/>
      <c r="C21" s="339"/>
      <c r="D21" s="361"/>
      <c r="E21" s="362"/>
      <c r="F21" s="363">
        <v>6220</v>
      </c>
      <c r="G21" s="364"/>
      <c r="H21" s="363">
        <v>6220</v>
      </c>
      <c r="I21" s="364"/>
      <c r="J21" s="342">
        <f t="shared" si="2"/>
        <v>100</v>
      </c>
      <c r="K21" s="343"/>
      <c r="L21" s="344"/>
      <c r="M21" s="345"/>
      <c r="N21" s="172"/>
    </row>
    <row r="22" spans="1:14" s="91" customFormat="1" ht="71.25" customHeight="1" x14ac:dyDescent="0.25">
      <c r="A22" s="346" t="s">
        <v>137</v>
      </c>
      <c r="B22" s="347"/>
      <c r="C22" s="348"/>
      <c r="D22" s="355"/>
      <c r="E22" s="356"/>
      <c r="F22" s="365">
        <f t="shared" ref="F22:F27" si="3">F16/F10/12*1000</f>
        <v>19653.882575757576</v>
      </c>
      <c r="G22" s="366"/>
      <c r="H22" s="365">
        <f>H16/12/H10*1000</f>
        <v>19653.882575757576</v>
      </c>
      <c r="I22" s="366"/>
      <c r="J22" s="342">
        <f t="shared" ref="J22:J27" si="4">H22/F22*100</f>
        <v>100</v>
      </c>
      <c r="K22" s="343"/>
      <c r="L22" s="353"/>
      <c r="M22" s="354"/>
    </row>
    <row r="23" spans="1:14" s="171" customFormat="1" ht="25.5" customHeight="1" x14ac:dyDescent="0.25">
      <c r="A23" s="337" t="s">
        <v>132</v>
      </c>
      <c r="B23" s="338"/>
      <c r="C23" s="339"/>
      <c r="D23" s="361"/>
      <c r="E23" s="362"/>
      <c r="F23" s="361">
        <f t="shared" si="3"/>
        <v>41704.166666666664</v>
      </c>
      <c r="G23" s="362"/>
      <c r="H23" s="365">
        <f>H17/12/H11*1000</f>
        <v>41704.166666666664</v>
      </c>
      <c r="I23" s="366"/>
      <c r="J23" s="342">
        <f t="shared" si="4"/>
        <v>100</v>
      </c>
      <c r="K23" s="343"/>
      <c r="L23" s="344"/>
      <c r="M23" s="345"/>
    </row>
    <row r="24" spans="1:14" s="171" customFormat="1" ht="25.5" customHeight="1" x14ac:dyDescent="0.25">
      <c r="A24" s="337" t="s">
        <v>133</v>
      </c>
      <c r="B24" s="338"/>
      <c r="C24" s="339"/>
      <c r="D24" s="361"/>
      <c r="E24" s="362"/>
      <c r="F24" s="361">
        <f t="shared" si="3"/>
        <v>28403.354978354979</v>
      </c>
      <c r="G24" s="362"/>
      <c r="H24" s="365">
        <f>H18/H12/12*1000</f>
        <v>28403.354978354979</v>
      </c>
      <c r="I24" s="366"/>
      <c r="J24" s="342">
        <f t="shared" si="4"/>
        <v>100</v>
      </c>
      <c r="K24" s="343"/>
      <c r="L24" s="344"/>
      <c r="M24" s="345"/>
    </row>
    <row r="25" spans="1:14" s="171" customFormat="1" ht="25.5" customHeight="1" x14ac:dyDescent="0.25">
      <c r="A25" s="337" t="s">
        <v>134</v>
      </c>
      <c r="B25" s="338"/>
      <c r="C25" s="339"/>
      <c r="D25" s="361"/>
      <c r="E25" s="362"/>
      <c r="F25" s="361">
        <f t="shared" si="3"/>
        <v>16379.102564102563</v>
      </c>
      <c r="G25" s="362"/>
      <c r="H25" s="365">
        <f>H19/H13/12*1000</f>
        <v>16379.102564102563</v>
      </c>
      <c r="I25" s="366"/>
      <c r="J25" s="342">
        <f t="shared" si="4"/>
        <v>100</v>
      </c>
      <c r="K25" s="343"/>
      <c r="L25" s="344"/>
      <c r="M25" s="345"/>
    </row>
    <row r="26" spans="1:14" s="171" customFormat="1" ht="25.5" customHeight="1" x14ac:dyDescent="0.25">
      <c r="A26" s="337" t="s">
        <v>135</v>
      </c>
      <c r="B26" s="338"/>
      <c r="C26" s="339"/>
      <c r="D26" s="361"/>
      <c r="E26" s="362"/>
      <c r="F26" s="361">
        <f t="shared" si="3"/>
        <v>9356.6666666666679</v>
      </c>
      <c r="G26" s="362"/>
      <c r="H26" s="365">
        <f>H20/H14/12*1000</f>
        <v>9356.6666666666679</v>
      </c>
      <c r="I26" s="366"/>
      <c r="J26" s="342">
        <f t="shared" si="4"/>
        <v>100</v>
      </c>
      <c r="K26" s="343"/>
      <c r="L26" s="344"/>
      <c r="M26" s="345"/>
    </row>
    <row r="27" spans="1:14" s="171" customFormat="1" ht="25.5" customHeight="1" x14ac:dyDescent="0.25">
      <c r="A27" s="337" t="s">
        <v>199</v>
      </c>
      <c r="B27" s="338"/>
      <c r="C27" s="339"/>
      <c r="D27" s="361"/>
      <c r="E27" s="362"/>
      <c r="F27" s="361">
        <f t="shared" si="3"/>
        <v>15707.070707070709</v>
      </c>
      <c r="G27" s="362"/>
      <c r="H27" s="365">
        <f>H21/H15/12*1000</f>
        <v>15707.070707070709</v>
      </c>
      <c r="I27" s="366"/>
      <c r="J27" s="342">
        <f t="shared" si="4"/>
        <v>100</v>
      </c>
      <c r="K27" s="343"/>
      <c r="L27" s="344"/>
      <c r="M27" s="345"/>
    </row>
    <row r="28" spans="1:14" ht="47.25" customHeight="1" x14ac:dyDescent="0.25">
      <c r="A28" s="367" t="s">
        <v>138</v>
      </c>
      <c r="B28" s="367"/>
      <c r="C28" s="367"/>
      <c r="D28" s="368"/>
      <c r="E28" s="368"/>
      <c r="F28" s="368"/>
      <c r="G28" s="368"/>
      <c r="H28" s="368"/>
      <c r="I28" s="368"/>
      <c r="J28" s="368"/>
      <c r="K28" s="368"/>
      <c r="L28" s="368"/>
      <c r="M28" s="368"/>
    </row>
    <row r="29" spans="1:14" ht="15" customHeight="1" x14ac:dyDescent="0.25">
      <c r="A29" s="92"/>
      <c r="B29" s="92"/>
      <c r="C29" s="92"/>
      <c r="D29" s="92"/>
      <c r="E29" s="92"/>
      <c r="F29" s="92"/>
      <c r="G29" s="92"/>
    </row>
    <row r="30" spans="1:14" ht="21.95" customHeight="1" x14ac:dyDescent="0.25">
      <c r="A30" s="334" t="s">
        <v>139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</row>
    <row r="31" spans="1:14" ht="29.25" customHeight="1" x14ac:dyDescent="0.25">
      <c r="A31" s="94" t="s">
        <v>140</v>
      </c>
      <c r="B31" s="373" t="s">
        <v>141</v>
      </c>
      <c r="C31" s="374"/>
      <c r="D31" s="374"/>
      <c r="E31" s="374"/>
      <c r="F31" s="374"/>
      <c r="G31" s="375"/>
      <c r="H31" s="374" t="s">
        <v>142</v>
      </c>
      <c r="I31" s="374"/>
      <c r="J31" s="374"/>
      <c r="K31" s="374"/>
      <c r="L31" s="374"/>
      <c r="M31" s="375"/>
    </row>
    <row r="32" spans="1:14" ht="20.25" customHeight="1" x14ac:dyDescent="0.25">
      <c r="A32" s="94">
        <v>1</v>
      </c>
      <c r="B32" s="373">
        <v>2</v>
      </c>
      <c r="C32" s="374"/>
      <c r="D32" s="374"/>
      <c r="E32" s="374"/>
      <c r="F32" s="374"/>
      <c r="G32" s="375"/>
      <c r="H32" s="374">
        <v>3</v>
      </c>
      <c r="I32" s="374"/>
      <c r="J32" s="374"/>
      <c r="K32" s="374"/>
      <c r="L32" s="374"/>
      <c r="M32" s="375"/>
    </row>
    <row r="33" spans="1:13" ht="55.5" customHeight="1" x14ac:dyDescent="0.25">
      <c r="A33" s="243">
        <v>40390032</v>
      </c>
      <c r="B33" s="377" t="s">
        <v>225</v>
      </c>
      <c r="C33" s="378"/>
      <c r="D33" s="378"/>
      <c r="E33" s="378"/>
      <c r="F33" s="378"/>
      <c r="G33" s="379"/>
      <c r="H33" s="380" t="s">
        <v>235</v>
      </c>
      <c r="I33" s="381"/>
      <c r="J33" s="381"/>
      <c r="K33" s="381"/>
      <c r="L33" s="381"/>
      <c r="M33" s="382"/>
    </row>
    <row r="34" spans="1:13" ht="8.25" customHeight="1" x14ac:dyDescent="0.25">
      <c r="A34" s="95"/>
      <c r="B34" s="380"/>
      <c r="C34" s="381"/>
      <c r="D34" s="381"/>
      <c r="E34" s="381"/>
      <c r="F34" s="381"/>
      <c r="G34" s="382"/>
      <c r="H34" s="380"/>
      <c r="I34" s="381"/>
      <c r="J34" s="381"/>
      <c r="K34" s="381"/>
      <c r="L34" s="381"/>
      <c r="M34" s="382"/>
    </row>
    <row r="35" spans="1:13" ht="11.25" customHeight="1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ht="21.95" customHeight="1" x14ac:dyDescent="0.25">
      <c r="A36" s="376" t="s">
        <v>219</v>
      </c>
      <c r="B36" s="376"/>
      <c r="C36" s="376"/>
      <c r="D36" s="376"/>
      <c r="E36" s="376"/>
      <c r="F36" s="376"/>
      <c r="G36" s="376"/>
      <c r="H36" s="376"/>
    </row>
    <row r="37" spans="1:13" ht="69.75" customHeight="1" x14ac:dyDescent="0.25">
      <c r="A37" s="369" t="s">
        <v>143</v>
      </c>
      <c r="B37" s="371" t="s">
        <v>144</v>
      </c>
      <c r="C37" s="372"/>
      <c r="D37" s="336" t="s">
        <v>145</v>
      </c>
      <c r="E37" s="336"/>
      <c r="F37" s="336" t="s">
        <v>146</v>
      </c>
      <c r="G37" s="336"/>
      <c r="H37" s="336" t="s">
        <v>129</v>
      </c>
      <c r="I37" s="336"/>
      <c r="J37" s="336" t="s">
        <v>130</v>
      </c>
      <c r="K37" s="336"/>
      <c r="L37" s="336" t="s">
        <v>131</v>
      </c>
      <c r="M37" s="336"/>
    </row>
    <row r="38" spans="1:13" ht="31.5" x14ac:dyDescent="0.25">
      <c r="A38" s="370"/>
      <c r="B38" s="224" t="s">
        <v>147</v>
      </c>
      <c r="C38" s="224" t="s">
        <v>234</v>
      </c>
      <c r="D38" s="336"/>
      <c r="E38" s="336"/>
      <c r="F38" s="336"/>
      <c r="G38" s="336"/>
      <c r="H38" s="336"/>
      <c r="I38" s="336"/>
      <c r="J38" s="336"/>
      <c r="K38" s="336"/>
      <c r="L38" s="336"/>
      <c r="M38" s="336"/>
    </row>
    <row r="39" spans="1:13" ht="14.25" customHeight="1" x14ac:dyDescent="0.25">
      <c r="A39" s="224">
        <v>1</v>
      </c>
      <c r="B39" s="224">
        <v>2</v>
      </c>
      <c r="C39" s="224">
        <v>3</v>
      </c>
      <c r="D39" s="383">
        <v>4</v>
      </c>
      <c r="E39" s="384"/>
      <c r="F39" s="383">
        <v>5</v>
      </c>
      <c r="G39" s="384"/>
      <c r="H39" s="385">
        <v>6</v>
      </c>
      <c r="I39" s="386"/>
      <c r="J39" s="385">
        <v>7</v>
      </c>
      <c r="K39" s="386"/>
      <c r="L39" s="385">
        <v>8</v>
      </c>
      <c r="M39" s="386"/>
    </row>
    <row r="40" spans="1:13" ht="54.75" customHeight="1" x14ac:dyDescent="0.25">
      <c r="A40" s="77" t="s">
        <v>211</v>
      </c>
      <c r="B40" s="267">
        <v>95.8</v>
      </c>
      <c r="C40" s="267">
        <f>H40/H53*100</f>
        <v>95.479150667303188</v>
      </c>
      <c r="D40" s="403"/>
      <c r="E40" s="404"/>
      <c r="F40" s="403">
        <f>F41+F42+F43+F44+F45</f>
        <v>91947.199999999997</v>
      </c>
      <c r="G40" s="404"/>
      <c r="H40" s="389">
        <f>H41+H42+H43+H44+H45</f>
        <v>92001.8</v>
      </c>
      <c r="I40" s="390"/>
      <c r="J40" s="389">
        <f>H40/F40*100</f>
        <v>100.05938190613743</v>
      </c>
      <c r="K40" s="390"/>
      <c r="L40" s="405"/>
      <c r="M40" s="406"/>
    </row>
    <row r="41" spans="1:13" ht="22.5" customHeight="1" x14ac:dyDescent="0.25">
      <c r="A41" s="182" t="s">
        <v>208</v>
      </c>
      <c r="B41" s="268">
        <v>83.5</v>
      </c>
      <c r="C41" s="274">
        <f>H41/H53*100</f>
        <v>84.995537474833441</v>
      </c>
      <c r="D41" s="387"/>
      <c r="E41" s="388"/>
      <c r="F41" s="387">
        <v>80150</v>
      </c>
      <c r="G41" s="388"/>
      <c r="H41" s="344">
        <v>81900</v>
      </c>
      <c r="I41" s="345"/>
      <c r="J41" s="389">
        <f t="shared" ref="J41:J43" si="5">H41/F41*100</f>
        <v>102.18340611353712</v>
      </c>
      <c r="K41" s="390"/>
      <c r="L41" s="391"/>
      <c r="M41" s="392"/>
    </row>
    <row r="42" spans="1:13" ht="40.5" customHeight="1" x14ac:dyDescent="0.25">
      <c r="A42" s="182" t="s">
        <v>209</v>
      </c>
      <c r="B42" s="268">
        <v>9.3000000000000007</v>
      </c>
      <c r="C42" s="274">
        <f>H42/H53*100</f>
        <v>9.277174702671287</v>
      </c>
      <c r="D42" s="387"/>
      <c r="E42" s="388"/>
      <c r="F42" s="387">
        <v>8939.2999999999993</v>
      </c>
      <c r="G42" s="388"/>
      <c r="H42" s="344">
        <v>8939.2999999999993</v>
      </c>
      <c r="I42" s="345"/>
      <c r="J42" s="389">
        <f t="shared" si="5"/>
        <v>100</v>
      </c>
      <c r="K42" s="390"/>
      <c r="L42" s="391"/>
      <c r="M42" s="392"/>
    </row>
    <row r="43" spans="1:13" ht="58.5" customHeight="1" x14ac:dyDescent="0.25">
      <c r="A43" s="181" t="s">
        <v>210</v>
      </c>
      <c r="B43" s="268">
        <v>0.49584744694307287</v>
      </c>
      <c r="C43" s="274">
        <f>H43/H53*100</f>
        <v>0.4938873783183545</v>
      </c>
      <c r="D43" s="387"/>
      <c r="E43" s="388"/>
      <c r="F43" s="387">
        <v>475.9</v>
      </c>
      <c r="G43" s="388"/>
      <c r="H43" s="344">
        <v>475.9</v>
      </c>
      <c r="I43" s="345"/>
      <c r="J43" s="389">
        <f t="shared" si="5"/>
        <v>100</v>
      </c>
      <c r="K43" s="390"/>
      <c r="L43" s="391"/>
      <c r="M43" s="392"/>
    </row>
    <row r="44" spans="1:13" ht="58.5" customHeight="1" x14ac:dyDescent="0.25">
      <c r="A44" s="181" t="s">
        <v>233</v>
      </c>
      <c r="B44" s="268">
        <v>2.2000000000000002</v>
      </c>
      <c r="C44" s="274"/>
      <c r="D44" s="387"/>
      <c r="E44" s="388"/>
      <c r="F44" s="387">
        <v>2125.3000000000002</v>
      </c>
      <c r="G44" s="388"/>
      <c r="H44" s="344"/>
      <c r="I44" s="345"/>
      <c r="J44" s="389">
        <f t="shared" ref="J44:J47" si="6">H44/F44*100</f>
        <v>0</v>
      </c>
      <c r="K44" s="390"/>
      <c r="L44" s="391"/>
      <c r="M44" s="392"/>
    </row>
    <row r="45" spans="1:13" ht="93" customHeight="1" x14ac:dyDescent="0.25">
      <c r="A45" s="181" t="s">
        <v>244</v>
      </c>
      <c r="B45" s="268">
        <v>0.3</v>
      </c>
      <c r="C45" s="274">
        <f>H45/H53*100</f>
        <v>0.71255111148010541</v>
      </c>
      <c r="D45" s="401"/>
      <c r="E45" s="402"/>
      <c r="F45" s="387">
        <v>256.7</v>
      </c>
      <c r="G45" s="388"/>
      <c r="H45" s="344">
        <v>686.6</v>
      </c>
      <c r="I45" s="345"/>
      <c r="J45" s="389">
        <f t="shared" ref="J45" si="7">H45/F45*100</f>
        <v>267.47175691468641</v>
      </c>
      <c r="K45" s="390"/>
      <c r="L45" s="270"/>
      <c r="M45" s="271"/>
    </row>
    <row r="46" spans="1:13" ht="42" customHeight="1" x14ac:dyDescent="0.25">
      <c r="A46" s="183" t="s">
        <v>212</v>
      </c>
      <c r="B46" s="267">
        <v>4.0946225714258926</v>
      </c>
      <c r="C46" s="267">
        <f>H46/H53*100</f>
        <v>4.3132900226239643</v>
      </c>
      <c r="D46" s="403">
        <f>D47+D48+D49+D50+D51</f>
        <v>0</v>
      </c>
      <c r="E46" s="404"/>
      <c r="F46" s="403">
        <v>3929.9</v>
      </c>
      <c r="G46" s="404"/>
      <c r="H46" s="403">
        <f>H47+H48+H49+H50+H51</f>
        <v>4156.2</v>
      </c>
      <c r="I46" s="404"/>
      <c r="J46" s="389">
        <f t="shared" si="6"/>
        <v>105.75841624468816</v>
      </c>
      <c r="K46" s="390"/>
      <c r="L46" s="391"/>
      <c r="M46" s="392"/>
    </row>
    <row r="47" spans="1:13" ht="40.5" customHeight="1" x14ac:dyDescent="0.25">
      <c r="A47" s="181" t="s">
        <v>76</v>
      </c>
      <c r="B47" s="268">
        <v>3.6454529257499972</v>
      </c>
      <c r="C47" s="274">
        <f>H47/H53*100</f>
        <v>4.3132900226239643</v>
      </c>
      <c r="D47" s="387"/>
      <c r="E47" s="388"/>
      <c r="F47" s="387">
        <v>3498.8</v>
      </c>
      <c r="G47" s="388"/>
      <c r="H47" s="344">
        <v>4156.2</v>
      </c>
      <c r="I47" s="345"/>
      <c r="J47" s="389">
        <f t="shared" si="6"/>
        <v>118.78929918829311</v>
      </c>
      <c r="K47" s="390"/>
      <c r="L47" s="391"/>
      <c r="M47" s="392"/>
    </row>
    <row r="48" spans="1:13" ht="56.25" customHeight="1" x14ac:dyDescent="0.25">
      <c r="A48" s="181" t="s">
        <v>56</v>
      </c>
      <c r="B48" s="268">
        <v>0.2999673880540254</v>
      </c>
      <c r="C48" s="267"/>
      <c r="D48" s="387"/>
      <c r="E48" s="388"/>
      <c r="F48" s="387">
        <v>287.89999999999998</v>
      </c>
      <c r="G48" s="388"/>
      <c r="H48" s="344"/>
      <c r="I48" s="345"/>
      <c r="J48" s="389">
        <f t="shared" ref="J48:J52" si="8">H48/F48*100</f>
        <v>0</v>
      </c>
      <c r="K48" s="390"/>
      <c r="L48" s="391"/>
      <c r="M48" s="392"/>
    </row>
    <row r="49" spans="1:13" ht="36.6" customHeight="1" x14ac:dyDescent="0.3">
      <c r="A49" s="76" t="s">
        <v>213</v>
      </c>
      <c r="B49" s="268">
        <v>0.14920225762187023</v>
      </c>
      <c r="C49" s="267"/>
      <c r="D49" s="387"/>
      <c r="E49" s="388"/>
      <c r="F49" s="387">
        <v>143.19999999999999</v>
      </c>
      <c r="G49" s="388"/>
      <c r="H49" s="344"/>
      <c r="I49" s="345"/>
      <c r="J49" s="389">
        <f t="shared" si="8"/>
        <v>0</v>
      </c>
      <c r="K49" s="390"/>
      <c r="L49" s="391"/>
      <c r="M49" s="392"/>
    </row>
    <row r="50" spans="1:13" ht="56.25" customHeight="1" x14ac:dyDescent="0.25">
      <c r="A50" s="181" t="s">
        <v>70</v>
      </c>
      <c r="B50" s="98"/>
      <c r="C50" s="268"/>
      <c r="D50" s="397"/>
      <c r="E50" s="398"/>
      <c r="F50" s="397"/>
      <c r="G50" s="398"/>
      <c r="H50" s="344"/>
      <c r="I50" s="345"/>
      <c r="J50" s="389"/>
      <c r="K50" s="390"/>
      <c r="L50" s="391"/>
      <c r="M50" s="392"/>
    </row>
    <row r="51" spans="1:13" ht="23.25" customHeight="1" x14ac:dyDescent="0.25">
      <c r="A51" s="181" t="s">
        <v>214</v>
      </c>
      <c r="B51" s="98"/>
      <c r="C51" s="268"/>
      <c r="D51" s="397"/>
      <c r="E51" s="398"/>
      <c r="F51" s="344"/>
      <c r="G51" s="345"/>
      <c r="H51" s="344"/>
      <c r="I51" s="345"/>
      <c r="J51" s="389"/>
      <c r="K51" s="390"/>
      <c r="L51" s="391"/>
      <c r="M51" s="392"/>
    </row>
    <row r="52" spans="1:13" ht="36.950000000000003" customHeight="1" x14ac:dyDescent="0.25">
      <c r="A52" s="53" t="s">
        <v>218</v>
      </c>
      <c r="B52" s="230">
        <v>0.10419152068566356</v>
      </c>
      <c r="C52" s="267">
        <f>H52/H53*100</f>
        <v>0.20755931007285333</v>
      </c>
      <c r="D52" s="399"/>
      <c r="E52" s="400"/>
      <c r="F52" s="389">
        <v>100</v>
      </c>
      <c r="G52" s="390"/>
      <c r="H52" s="389">
        <v>200</v>
      </c>
      <c r="I52" s="390"/>
      <c r="J52" s="389">
        <f t="shared" si="8"/>
        <v>200</v>
      </c>
      <c r="K52" s="390"/>
      <c r="L52" s="391"/>
      <c r="M52" s="392"/>
    </row>
    <row r="53" spans="1:13" ht="30.6" customHeight="1" x14ac:dyDescent="0.25">
      <c r="A53" s="77" t="s">
        <v>148</v>
      </c>
      <c r="B53" s="99">
        <v>99.998814092111544</v>
      </c>
      <c r="C53" s="269">
        <f>C40+C46+C52</f>
        <v>100</v>
      </c>
      <c r="D53" s="393">
        <f>D40+D46+D52</f>
        <v>0</v>
      </c>
      <c r="E53" s="394"/>
      <c r="F53" s="393">
        <f>F40+F46+F52</f>
        <v>95977.099999999991</v>
      </c>
      <c r="G53" s="394"/>
      <c r="H53" s="393">
        <f>H40+H46+H52</f>
        <v>96358</v>
      </c>
      <c r="I53" s="394"/>
      <c r="J53" s="393">
        <f t="shared" ref="J53" si="9">H53/F53*100</f>
        <v>100.3968655022917</v>
      </c>
      <c r="K53" s="394"/>
      <c r="L53" s="395"/>
      <c r="M53" s="396"/>
    </row>
    <row r="54" spans="1:13" ht="20.100000000000001" customHeight="1" x14ac:dyDescent="0.25">
      <c r="A54" s="100"/>
      <c r="B54" s="101"/>
      <c r="C54" s="101"/>
      <c r="D54" s="102"/>
      <c r="E54" s="102"/>
      <c r="F54" s="103"/>
      <c r="G54" s="103"/>
      <c r="H54" s="102"/>
      <c r="I54" s="102"/>
      <c r="J54" s="103"/>
      <c r="K54" s="103"/>
      <c r="L54" s="102"/>
      <c r="M54" s="103"/>
    </row>
    <row r="55" spans="1:13" ht="20.100000000000001" customHeight="1" x14ac:dyDescent="0.25">
      <c r="A55" s="104"/>
      <c r="B55" s="105"/>
      <c r="C55" s="105"/>
      <c r="D55" s="105"/>
      <c r="E55" s="105"/>
      <c r="F55" s="106"/>
      <c r="G55" s="106"/>
      <c r="H55" s="91"/>
      <c r="I55" s="107"/>
      <c r="J55" s="107"/>
      <c r="K55" s="107"/>
      <c r="L55" s="107"/>
      <c r="M55" s="107"/>
    </row>
    <row r="56" spans="1:13" x14ac:dyDescent="0.25">
      <c r="C56" s="108"/>
      <c r="D56" s="108"/>
      <c r="E56" s="108"/>
    </row>
    <row r="57" spans="1:13" x14ac:dyDescent="0.25">
      <c r="C57" s="108"/>
      <c r="D57" s="108"/>
      <c r="E57" s="108"/>
    </row>
    <row r="58" spans="1:13" x14ac:dyDescent="0.25">
      <c r="C58" s="108"/>
      <c r="D58" s="108"/>
      <c r="E58" s="108"/>
    </row>
    <row r="59" spans="1:13" x14ac:dyDescent="0.25">
      <c r="A59" s="180"/>
      <c r="C59" s="108"/>
      <c r="D59" s="108"/>
      <c r="E59" s="108"/>
    </row>
    <row r="60" spans="1:13" x14ac:dyDescent="0.25">
      <c r="C60" s="108"/>
      <c r="D60" s="108"/>
      <c r="E60" s="108"/>
    </row>
    <row r="61" spans="1:13" x14ac:dyDescent="0.25">
      <c r="C61" s="108"/>
      <c r="D61" s="108"/>
      <c r="E61" s="108"/>
    </row>
    <row r="62" spans="1:13" x14ac:dyDescent="0.25">
      <c r="C62" s="108"/>
      <c r="D62" s="108"/>
      <c r="E62" s="108"/>
    </row>
    <row r="63" spans="1:13" x14ac:dyDescent="0.25">
      <c r="C63" s="108"/>
      <c r="D63" s="108"/>
      <c r="E63" s="108"/>
    </row>
    <row r="64" spans="1:13" x14ac:dyDescent="0.25">
      <c r="C64" s="108"/>
      <c r="D64" s="108"/>
      <c r="E64" s="108"/>
    </row>
    <row r="65" spans="3:5" x14ac:dyDescent="0.25">
      <c r="C65" s="108"/>
      <c r="D65" s="108"/>
      <c r="E65" s="108"/>
    </row>
    <row r="66" spans="3:5" x14ac:dyDescent="0.25">
      <c r="C66" s="108"/>
      <c r="D66" s="108"/>
      <c r="E66" s="108"/>
    </row>
    <row r="67" spans="3:5" x14ac:dyDescent="0.25">
      <c r="C67" s="108"/>
      <c r="D67" s="108"/>
      <c r="E67" s="108"/>
    </row>
    <row r="68" spans="3:5" x14ac:dyDescent="0.25">
      <c r="C68" s="108"/>
      <c r="D68" s="108"/>
      <c r="E68" s="108"/>
    </row>
    <row r="69" spans="3:5" x14ac:dyDescent="0.25">
      <c r="C69" s="108"/>
      <c r="D69" s="108"/>
      <c r="E69" s="108"/>
    </row>
  </sheetData>
  <mergeCells count="222">
    <mergeCell ref="J50:K50"/>
    <mergeCell ref="L50:M50"/>
    <mergeCell ref="J45:K45"/>
    <mergeCell ref="D46:E46"/>
    <mergeCell ref="F46:G46"/>
    <mergeCell ref="H46:I46"/>
    <mergeCell ref="D47:E47"/>
    <mergeCell ref="F47:G47"/>
    <mergeCell ref="J47:K47"/>
    <mergeCell ref="L47:M47"/>
    <mergeCell ref="J46:K46"/>
    <mergeCell ref="L46:M46"/>
    <mergeCell ref="H47:I47"/>
    <mergeCell ref="D50:E50"/>
    <mergeCell ref="F50:G50"/>
    <mergeCell ref="H45:I45"/>
    <mergeCell ref="L52:M52"/>
    <mergeCell ref="H50:I50"/>
    <mergeCell ref="D40:E40"/>
    <mergeCell ref="D42:E42"/>
    <mergeCell ref="F41:G41"/>
    <mergeCell ref="F42:G42"/>
    <mergeCell ref="H41:I41"/>
    <mergeCell ref="H42:I42"/>
    <mergeCell ref="J41:K41"/>
    <mergeCell ref="J42:K42"/>
    <mergeCell ref="L41:M41"/>
    <mergeCell ref="L42:M42"/>
    <mergeCell ref="D41:E41"/>
    <mergeCell ref="F40:G40"/>
    <mergeCell ref="H40:I40"/>
    <mergeCell ref="J40:K40"/>
    <mergeCell ref="L40:M40"/>
    <mergeCell ref="D49:E49"/>
    <mergeCell ref="F49:G49"/>
    <mergeCell ref="H49:I49"/>
    <mergeCell ref="J49:K49"/>
    <mergeCell ref="L49:M49"/>
    <mergeCell ref="H44:I44"/>
    <mergeCell ref="D44:E44"/>
    <mergeCell ref="F44:G44"/>
    <mergeCell ref="J44:K44"/>
    <mergeCell ref="L44:M44"/>
    <mergeCell ref="D53:E53"/>
    <mergeCell ref="F53:G53"/>
    <mergeCell ref="H53:I53"/>
    <mergeCell ref="J53:K53"/>
    <mergeCell ref="L53:M53"/>
    <mergeCell ref="D48:E48"/>
    <mergeCell ref="F48:G48"/>
    <mergeCell ref="H48:I48"/>
    <mergeCell ref="J48:K48"/>
    <mergeCell ref="L48:M48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D45:E45"/>
    <mergeCell ref="F45:G45"/>
    <mergeCell ref="D39:E39"/>
    <mergeCell ref="F39:G39"/>
    <mergeCell ref="H39:I39"/>
    <mergeCell ref="J39:K39"/>
    <mergeCell ref="L39:M39"/>
    <mergeCell ref="D43:E43"/>
    <mergeCell ref="F43:G43"/>
    <mergeCell ref="H43:I43"/>
    <mergeCell ref="J43:K43"/>
    <mergeCell ref="L43:M43"/>
    <mergeCell ref="A37:A38"/>
    <mergeCell ref="B37:C37"/>
    <mergeCell ref="D37:E38"/>
    <mergeCell ref="F37:G38"/>
    <mergeCell ref="H37:I38"/>
    <mergeCell ref="A30:M30"/>
    <mergeCell ref="B31:G31"/>
    <mergeCell ref="H31:M31"/>
    <mergeCell ref="B32:G32"/>
    <mergeCell ref="H32:M32"/>
    <mergeCell ref="A36:H36"/>
    <mergeCell ref="J37:K38"/>
    <mergeCell ref="L37:M38"/>
    <mergeCell ref="B33:G33"/>
    <mergeCell ref="H33:M33"/>
    <mergeCell ref="B34:G34"/>
    <mergeCell ref="H34:M34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J9:K9"/>
    <mergeCell ref="L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A1:M1"/>
    <mergeCell ref="A2:M2"/>
    <mergeCell ref="A3:M3"/>
    <mergeCell ref="A4:M4"/>
    <mergeCell ref="A5:M5"/>
    <mergeCell ref="A8:C8"/>
    <mergeCell ref="D8:E8"/>
    <mergeCell ref="F8:G8"/>
    <mergeCell ref="H8:I8"/>
    <mergeCell ref="J8:K8"/>
    <mergeCell ref="L8:M8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K55"/>
  <sheetViews>
    <sheetView view="pageBreakPreview" topLeftCell="O1" zoomScaleNormal="100" zoomScaleSheetLayoutView="100" workbookViewId="0">
      <selection activeCell="V8" sqref="V8:Y8"/>
    </sheetView>
  </sheetViews>
  <sheetFormatPr defaultRowHeight="18.75" x14ac:dyDescent="0.25"/>
  <cols>
    <col min="1" max="1" width="8.28515625" style="87" customWidth="1"/>
    <col min="2" max="2" width="22.42578125" style="87" customWidth="1"/>
    <col min="3" max="3" width="4.7109375" style="87" customWidth="1"/>
    <col min="4" max="4" width="4.42578125" style="87" customWidth="1"/>
    <col min="5" max="5" width="6.7109375" style="87" customWidth="1"/>
    <col min="6" max="6" width="2.7109375" style="87" customWidth="1"/>
    <col min="7" max="7" width="6" style="87" customWidth="1"/>
    <col min="8" max="8" width="5.85546875" style="87" customWidth="1"/>
    <col min="9" max="9" width="5.7109375" style="87" customWidth="1"/>
    <col min="10" max="10" width="3.7109375" style="87" customWidth="1"/>
    <col min="11" max="11" width="6.5703125" style="87" customWidth="1"/>
    <col min="12" max="12" width="9.140625" style="87" customWidth="1"/>
    <col min="13" max="13" width="4.5703125" style="87" customWidth="1"/>
    <col min="14" max="14" width="6.28515625" style="87" customWidth="1"/>
    <col min="15" max="15" width="9.42578125" style="87" customWidth="1"/>
    <col min="16" max="16" width="6.140625" style="87" customWidth="1"/>
    <col min="17" max="17" width="10.85546875" style="87" customWidth="1"/>
    <col min="18" max="18" width="11" style="87" customWidth="1"/>
    <col min="19" max="19" width="10.85546875" style="87" customWidth="1"/>
    <col min="20" max="20" width="10.140625" style="87" customWidth="1"/>
    <col min="21" max="21" width="9.85546875" style="87" customWidth="1"/>
    <col min="22" max="22" width="6.85546875" style="87" customWidth="1"/>
    <col min="23" max="23" width="9.42578125" style="87" customWidth="1"/>
    <col min="24" max="24" width="4.85546875" style="87" customWidth="1"/>
    <col min="25" max="25" width="6.28515625" style="87" customWidth="1"/>
    <col min="26" max="26" width="11.28515625" style="87" customWidth="1"/>
    <col min="27" max="27" width="12" style="87" customWidth="1"/>
    <col min="28" max="28" width="11.42578125" style="87" customWidth="1"/>
    <col min="29" max="29" width="10.7109375" style="87" customWidth="1"/>
    <col min="30" max="30" width="11.28515625" style="87" customWidth="1"/>
    <col min="31" max="31" width="11.42578125" style="87" customWidth="1"/>
    <col min="32" max="32" width="2" style="87" customWidth="1"/>
    <col min="33" max="37" width="9.140625" style="87" customWidth="1"/>
    <col min="38" max="256" width="9.140625" style="87"/>
    <col min="257" max="257" width="8.28515625" style="87" customWidth="1"/>
    <col min="258" max="258" width="22.42578125" style="87" customWidth="1"/>
    <col min="259" max="259" width="4.7109375" style="87" customWidth="1"/>
    <col min="260" max="260" width="4.42578125" style="87" customWidth="1"/>
    <col min="261" max="261" width="6.7109375" style="87" customWidth="1"/>
    <col min="262" max="262" width="2.7109375" style="87" customWidth="1"/>
    <col min="263" max="263" width="10.7109375" style="87" customWidth="1"/>
    <col min="264" max="264" width="11" style="87" customWidth="1"/>
    <col min="265" max="265" width="9.7109375" style="87" customWidth="1"/>
    <col min="266" max="266" width="0" style="87" hidden="1" customWidth="1"/>
    <col min="267" max="267" width="11" style="87" customWidth="1"/>
    <col min="268" max="268" width="5.28515625" style="87" customWidth="1"/>
    <col min="269" max="269" width="0" style="87" hidden="1" customWidth="1"/>
    <col min="270" max="270" width="9.85546875" style="87" customWidth="1"/>
    <col min="271" max="271" width="9.28515625" style="87" customWidth="1"/>
    <col min="272" max="272" width="6.140625" style="87" customWidth="1"/>
    <col min="273" max="273" width="10.85546875" style="87" customWidth="1"/>
    <col min="274" max="274" width="11" style="87" customWidth="1"/>
    <col min="275" max="275" width="11.5703125" style="87" customWidth="1"/>
    <col min="276" max="276" width="10.7109375" style="87" customWidth="1"/>
    <col min="277" max="277" width="11.42578125" style="87" customWidth="1"/>
    <col min="278" max="278" width="9.85546875" style="87" customWidth="1"/>
    <col min="279" max="279" width="9.42578125" style="87" customWidth="1"/>
    <col min="280" max="280" width="4.85546875" style="87" customWidth="1"/>
    <col min="281" max="281" width="6.28515625" style="87" customWidth="1"/>
    <col min="282" max="282" width="11.28515625" style="87" customWidth="1"/>
    <col min="283" max="283" width="12" style="87" customWidth="1"/>
    <col min="284" max="284" width="11.42578125" style="87" customWidth="1"/>
    <col min="285" max="285" width="10.7109375" style="87" customWidth="1"/>
    <col min="286" max="286" width="11.28515625" style="87" customWidth="1"/>
    <col min="287" max="287" width="11.42578125" style="87" customWidth="1"/>
    <col min="288" max="288" width="2" style="87" customWidth="1"/>
    <col min="289" max="293" width="9.140625" style="87" customWidth="1"/>
    <col min="294" max="512" width="9.140625" style="87"/>
    <col min="513" max="513" width="8.28515625" style="87" customWidth="1"/>
    <col min="514" max="514" width="22.42578125" style="87" customWidth="1"/>
    <col min="515" max="515" width="4.7109375" style="87" customWidth="1"/>
    <col min="516" max="516" width="4.42578125" style="87" customWidth="1"/>
    <col min="517" max="517" width="6.7109375" style="87" customWidth="1"/>
    <col min="518" max="518" width="2.7109375" style="87" customWidth="1"/>
    <col min="519" max="519" width="10.7109375" style="87" customWidth="1"/>
    <col min="520" max="520" width="11" style="87" customWidth="1"/>
    <col min="521" max="521" width="9.7109375" style="87" customWidth="1"/>
    <col min="522" max="522" width="0" style="87" hidden="1" customWidth="1"/>
    <col min="523" max="523" width="11" style="87" customWidth="1"/>
    <col min="524" max="524" width="5.28515625" style="87" customWidth="1"/>
    <col min="525" max="525" width="0" style="87" hidden="1" customWidth="1"/>
    <col min="526" max="526" width="9.85546875" style="87" customWidth="1"/>
    <col min="527" max="527" width="9.28515625" style="87" customWidth="1"/>
    <col min="528" max="528" width="6.140625" style="87" customWidth="1"/>
    <col min="529" max="529" width="10.85546875" style="87" customWidth="1"/>
    <col min="530" max="530" width="11" style="87" customWidth="1"/>
    <col min="531" max="531" width="11.5703125" style="87" customWidth="1"/>
    <col min="532" max="532" width="10.7109375" style="87" customWidth="1"/>
    <col min="533" max="533" width="11.42578125" style="87" customWidth="1"/>
    <col min="534" max="534" width="9.85546875" style="87" customWidth="1"/>
    <col min="535" max="535" width="9.42578125" style="87" customWidth="1"/>
    <col min="536" max="536" width="4.85546875" style="87" customWidth="1"/>
    <col min="537" max="537" width="6.28515625" style="87" customWidth="1"/>
    <col min="538" max="538" width="11.28515625" style="87" customWidth="1"/>
    <col min="539" max="539" width="12" style="87" customWidth="1"/>
    <col min="540" max="540" width="11.42578125" style="87" customWidth="1"/>
    <col min="541" max="541" width="10.7109375" style="87" customWidth="1"/>
    <col min="542" max="542" width="11.28515625" style="87" customWidth="1"/>
    <col min="543" max="543" width="11.42578125" style="87" customWidth="1"/>
    <col min="544" max="544" width="2" style="87" customWidth="1"/>
    <col min="545" max="549" width="9.140625" style="87" customWidth="1"/>
    <col min="550" max="768" width="9.140625" style="87"/>
    <col min="769" max="769" width="8.28515625" style="87" customWidth="1"/>
    <col min="770" max="770" width="22.42578125" style="87" customWidth="1"/>
    <col min="771" max="771" width="4.7109375" style="87" customWidth="1"/>
    <col min="772" max="772" width="4.42578125" style="87" customWidth="1"/>
    <col min="773" max="773" width="6.7109375" style="87" customWidth="1"/>
    <col min="774" max="774" width="2.7109375" style="87" customWidth="1"/>
    <col min="775" max="775" width="10.7109375" style="87" customWidth="1"/>
    <col min="776" max="776" width="11" style="87" customWidth="1"/>
    <col min="777" max="777" width="9.7109375" style="87" customWidth="1"/>
    <col min="778" max="778" width="0" style="87" hidden="1" customWidth="1"/>
    <col min="779" max="779" width="11" style="87" customWidth="1"/>
    <col min="780" max="780" width="5.28515625" style="87" customWidth="1"/>
    <col min="781" max="781" width="0" style="87" hidden="1" customWidth="1"/>
    <col min="782" max="782" width="9.85546875" style="87" customWidth="1"/>
    <col min="783" max="783" width="9.28515625" style="87" customWidth="1"/>
    <col min="784" max="784" width="6.140625" style="87" customWidth="1"/>
    <col min="785" max="785" width="10.85546875" style="87" customWidth="1"/>
    <col min="786" max="786" width="11" style="87" customWidth="1"/>
    <col min="787" max="787" width="11.5703125" style="87" customWidth="1"/>
    <col min="788" max="788" width="10.7109375" style="87" customWidth="1"/>
    <col min="789" max="789" width="11.42578125" style="87" customWidth="1"/>
    <col min="790" max="790" width="9.85546875" style="87" customWidth="1"/>
    <col min="791" max="791" width="9.42578125" style="87" customWidth="1"/>
    <col min="792" max="792" width="4.85546875" style="87" customWidth="1"/>
    <col min="793" max="793" width="6.28515625" style="87" customWidth="1"/>
    <col min="794" max="794" width="11.28515625" style="87" customWidth="1"/>
    <col min="795" max="795" width="12" style="87" customWidth="1"/>
    <col min="796" max="796" width="11.42578125" style="87" customWidth="1"/>
    <col min="797" max="797" width="10.7109375" style="87" customWidth="1"/>
    <col min="798" max="798" width="11.28515625" style="87" customWidth="1"/>
    <col min="799" max="799" width="11.42578125" style="87" customWidth="1"/>
    <col min="800" max="800" width="2" style="87" customWidth="1"/>
    <col min="801" max="805" width="9.140625" style="87" customWidth="1"/>
    <col min="806" max="1024" width="9.140625" style="87"/>
    <col min="1025" max="1025" width="8.28515625" style="87" customWidth="1"/>
    <col min="1026" max="1026" width="22.42578125" style="87" customWidth="1"/>
    <col min="1027" max="1027" width="4.7109375" style="87" customWidth="1"/>
    <col min="1028" max="1028" width="4.42578125" style="87" customWidth="1"/>
    <col min="1029" max="1029" width="6.7109375" style="87" customWidth="1"/>
    <col min="1030" max="1030" width="2.7109375" style="87" customWidth="1"/>
    <col min="1031" max="1031" width="10.7109375" style="87" customWidth="1"/>
    <col min="1032" max="1032" width="11" style="87" customWidth="1"/>
    <col min="1033" max="1033" width="9.7109375" style="87" customWidth="1"/>
    <col min="1034" max="1034" width="0" style="87" hidden="1" customWidth="1"/>
    <col min="1035" max="1035" width="11" style="87" customWidth="1"/>
    <col min="1036" max="1036" width="5.28515625" style="87" customWidth="1"/>
    <col min="1037" max="1037" width="0" style="87" hidden="1" customWidth="1"/>
    <col min="1038" max="1038" width="9.85546875" style="87" customWidth="1"/>
    <col min="1039" max="1039" width="9.28515625" style="87" customWidth="1"/>
    <col min="1040" max="1040" width="6.140625" style="87" customWidth="1"/>
    <col min="1041" max="1041" width="10.85546875" style="87" customWidth="1"/>
    <col min="1042" max="1042" width="11" style="87" customWidth="1"/>
    <col min="1043" max="1043" width="11.5703125" style="87" customWidth="1"/>
    <col min="1044" max="1044" width="10.7109375" style="87" customWidth="1"/>
    <col min="1045" max="1045" width="11.42578125" style="87" customWidth="1"/>
    <col min="1046" max="1046" width="9.85546875" style="87" customWidth="1"/>
    <col min="1047" max="1047" width="9.42578125" style="87" customWidth="1"/>
    <col min="1048" max="1048" width="4.85546875" style="87" customWidth="1"/>
    <col min="1049" max="1049" width="6.28515625" style="87" customWidth="1"/>
    <col min="1050" max="1050" width="11.28515625" style="87" customWidth="1"/>
    <col min="1051" max="1051" width="12" style="87" customWidth="1"/>
    <col min="1052" max="1052" width="11.42578125" style="87" customWidth="1"/>
    <col min="1053" max="1053" width="10.7109375" style="87" customWidth="1"/>
    <col min="1054" max="1054" width="11.28515625" style="87" customWidth="1"/>
    <col min="1055" max="1055" width="11.42578125" style="87" customWidth="1"/>
    <col min="1056" max="1056" width="2" style="87" customWidth="1"/>
    <col min="1057" max="1061" width="9.140625" style="87" customWidth="1"/>
    <col min="1062" max="1280" width="9.140625" style="87"/>
    <col min="1281" max="1281" width="8.28515625" style="87" customWidth="1"/>
    <col min="1282" max="1282" width="22.42578125" style="87" customWidth="1"/>
    <col min="1283" max="1283" width="4.7109375" style="87" customWidth="1"/>
    <col min="1284" max="1284" width="4.42578125" style="87" customWidth="1"/>
    <col min="1285" max="1285" width="6.7109375" style="87" customWidth="1"/>
    <col min="1286" max="1286" width="2.7109375" style="87" customWidth="1"/>
    <col min="1287" max="1287" width="10.7109375" style="87" customWidth="1"/>
    <col min="1288" max="1288" width="11" style="87" customWidth="1"/>
    <col min="1289" max="1289" width="9.7109375" style="87" customWidth="1"/>
    <col min="1290" max="1290" width="0" style="87" hidden="1" customWidth="1"/>
    <col min="1291" max="1291" width="11" style="87" customWidth="1"/>
    <col min="1292" max="1292" width="5.28515625" style="87" customWidth="1"/>
    <col min="1293" max="1293" width="0" style="87" hidden="1" customWidth="1"/>
    <col min="1294" max="1294" width="9.85546875" style="87" customWidth="1"/>
    <col min="1295" max="1295" width="9.28515625" style="87" customWidth="1"/>
    <col min="1296" max="1296" width="6.140625" style="87" customWidth="1"/>
    <col min="1297" max="1297" width="10.85546875" style="87" customWidth="1"/>
    <col min="1298" max="1298" width="11" style="87" customWidth="1"/>
    <col min="1299" max="1299" width="11.5703125" style="87" customWidth="1"/>
    <col min="1300" max="1300" width="10.7109375" style="87" customWidth="1"/>
    <col min="1301" max="1301" width="11.42578125" style="87" customWidth="1"/>
    <col min="1302" max="1302" width="9.85546875" style="87" customWidth="1"/>
    <col min="1303" max="1303" width="9.42578125" style="87" customWidth="1"/>
    <col min="1304" max="1304" width="4.85546875" style="87" customWidth="1"/>
    <col min="1305" max="1305" width="6.28515625" style="87" customWidth="1"/>
    <col min="1306" max="1306" width="11.28515625" style="87" customWidth="1"/>
    <col min="1307" max="1307" width="12" style="87" customWidth="1"/>
    <col min="1308" max="1308" width="11.42578125" style="87" customWidth="1"/>
    <col min="1309" max="1309" width="10.7109375" style="87" customWidth="1"/>
    <col min="1310" max="1310" width="11.28515625" style="87" customWidth="1"/>
    <col min="1311" max="1311" width="11.42578125" style="87" customWidth="1"/>
    <col min="1312" max="1312" width="2" style="87" customWidth="1"/>
    <col min="1313" max="1317" width="9.140625" style="87" customWidth="1"/>
    <col min="1318" max="1536" width="9.140625" style="87"/>
    <col min="1537" max="1537" width="8.28515625" style="87" customWidth="1"/>
    <col min="1538" max="1538" width="22.42578125" style="87" customWidth="1"/>
    <col min="1539" max="1539" width="4.7109375" style="87" customWidth="1"/>
    <col min="1540" max="1540" width="4.42578125" style="87" customWidth="1"/>
    <col min="1541" max="1541" width="6.7109375" style="87" customWidth="1"/>
    <col min="1542" max="1542" width="2.7109375" style="87" customWidth="1"/>
    <col min="1543" max="1543" width="10.7109375" style="87" customWidth="1"/>
    <col min="1544" max="1544" width="11" style="87" customWidth="1"/>
    <col min="1545" max="1545" width="9.7109375" style="87" customWidth="1"/>
    <col min="1546" max="1546" width="0" style="87" hidden="1" customWidth="1"/>
    <col min="1547" max="1547" width="11" style="87" customWidth="1"/>
    <col min="1548" max="1548" width="5.28515625" style="87" customWidth="1"/>
    <col min="1549" max="1549" width="0" style="87" hidden="1" customWidth="1"/>
    <col min="1550" max="1550" width="9.85546875" style="87" customWidth="1"/>
    <col min="1551" max="1551" width="9.28515625" style="87" customWidth="1"/>
    <col min="1552" max="1552" width="6.140625" style="87" customWidth="1"/>
    <col min="1553" max="1553" width="10.85546875" style="87" customWidth="1"/>
    <col min="1554" max="1554" width="11" style="87" customWidth="1"/>
    <col min="1555" max="1555" width="11.5703125" style="87" customWidth="1"/>
    <col min="1556" max="1556" width="10.7109375" style="87" customWidth="1"/>
    <col min="1557" max="1557" width="11.42578125" style="87" customWidth="1"/>
    <col min="1558" max="1558" width="9.85546875" style="87" customWidth="1"/>
    <col min="1559" max="1559" width="9.42578125" style="87" customWidth="1"/>
    <col min="1560" max="1560" width="4.85546875" style="87" customWidth="1"/>
    <col min="1561" max="1561" width="6.28515625" style="87" customWidth="1"/>
    <col min="1562" max="1562" width="11.28515625" style="87" customWidth="1"/>
    <col min="1563" max="1563" width="12" style="87" customWidth="1"/>
    <col min="1564" max="1564" width="11.42578125" style="87" customWidth="1"/>
    <col min="1565" max="1565" width="10.7109375" style="87" customWidth="1"/>
    <col min="1566" max="1566" width="11.28515625" style="87" customWidth="1"/>
    <col min="1567" max="1567" width="11.42578125" style="87" customWidth="1"/>
    <col min="1568" max="1568" width="2" style="87" customWidth="1"/>
    <col min="1569" max="1573" width="9.140625" style="87" customWidth="1"/>
    <col min="1574" max="1792" width="9.140625" style="87"/>
    <col min="1793" max="1793" width="8.28515625" style="87" customWidth="1"/>
    <col min="1794" max="1794" width="22.42578125" style="87" customWidth="1"/>
    <col min="1795" max="1795" width="4.7109375" style="87" customWidth="1"/>
    <col min="1796" max="1796" width="4.42578125" style="87" customWidth="1"/>
    <col min="1797" max="1797" width="6.7109375" style="87" customWidth="1"/>
    <col min="1798" max="1798" width="2.7109375" style="87" customWidth="1"/>
    <col min="1799" max="1799" width="10.7109375" style="87" customWidth="1"/>
    <col min="1800" max="1800" width="11" style="87" customWidth="1"/>
    <col min="1801" max="1801" width="9.7109375" style="87" customWidth="1"/>
    <col min="1802" max="1802" width="0" style="87" hidden="1" customWidth="1"/>
    <col min="1803" max="1803" width="11" style="87" customWidth="1"/>
    <col min="1804" max="1804" width="5.28515625" style="87" customWidth="1"/>
    <col min="1805" max="1805" width="0" style="87" hidden="1" customWidth="1"/>
    <col min="1806" max="1806" width="9.85546875" style="87" customWidth="1"/>
    <col min="1807" max="1807" width="9.28515625" style="87" customWidth="1"/>
    <col min="1808" max="1808" width="6.140625" style="87" customWidth="1"/>
    <col min="1809" max="1809" width="10.85546875" style="87" customWidth="1"/>
    <col min="1810" max="1810" width="11" style="87" customWidth="1"/>
    <col min="1811" max="1811" width="11.5703125" style="87" customWidth="1"/>
    <col min="1812" max="1812" width="10.7109375" style="87" customWidth="1"/>
    <col min="1813" max="1813" width="11.42578125" style="87" customWidth="1"/>
    <col min="1814" max="1814" width="9.85546875" style="87" customWidth="1"/>
    <col min="1815" max="1815" width="9.42578125" style="87" customWidth="1"/>
    <col min="1816" max="1816" width="4.85546875" style="87" customWidth="1"/>
    <col min="1817" max="1817" width="6.28515625" style="87" customWidth="1"/>
    <col min="1818" max="1818" width="11.28515625" style="87" customWidth="1"/>
    <col min="1819" max="1819" width="12" style="87" customWidth="1"/>
    <col min="1820" max="1820" width="11.42578125" style="87" customWidth="1"/>
    <col min="1821" max="1821" width="10.7109375" style="87" customWidth="1"/>
    <col min="1822" max="1822" width="11.28515625" style="87" customWidth="1"/>
    <col min="1823" max="1823" width="11.42578125" style="87" customWidth="1"/>
    <col min="1824" max="1824" width="2" style="87" customWidth="1"/>
    <col min="1825" max="1829" width="9.140625" style="87" customWidth="1"/>
    <col min="1830" max="2048" width="9.140625" style="87"/>
    <col min="2049" max="2049" width="8.28515625" style="87" customWidth="1"/>
    <col min="2050" max="2050" width="22.42578125" style="87" customWidth="1"/>
    <col min="2051" max="2051" width="4.7109375" style="87" customWidth="1"/>
    <col min="2052" max="2052" width="4.42578125" style="87" customWidth="1"/>
    <col min="2053" max="2053" width="6.7109375" style="87" customWidth="1"/>
    <col min="2054" max="2054" width="2.7109375" style="87" customWidth="1"/>
    <col min="2055" max="2055" width="10.7109375" style="87" customWidth="1"/>
    <col min="2056" max="2056" width="11" style="87" customWidth="1"/>
    <col min="2057" max="2057" width="9.7109375" style="87" customWidth="1"/>
    <col min="2058" max="2058" width="0" style="87" hidden="1" customWidth="1"/>
    <col min="2059" max="2059" width="11" style="87" customWidth="1"/>
    <col min="2060" max="2060" width="5.28515625" style="87" customWidth="1"/>
    <col min="2061" max="2061" width="0" style="87" hidden="1" customWidth="1"/>
    <col min="2062" max="2062" width="9.85546875" style="87" customWidth="1"/>
    <col min="2063" max="2063" width="9.28515625" style="87" customWidth="1"/>
    <col min="2064" max="2064" width="6.140625" style="87" customWidth="1"/>
    <col min="2065" max="2065" width="10.85546875" style="87" customWidth="1"/>
    <col min="2066" max="2066" width="11" style="87" customWidth="1"/>
    <col min="2067" max="2067" width="11.5703125" style="87" customWidth="1"/>
    <col min="2068" max="2068" width="10.7109375" style="87" customWidth="1"/>
    <col min="2069" max="2069" width="11.42578125" style="87" customWidth="1"/>
    <col min="2070" max="2070" width="9.85546875" style="87" customWidth="1"/>
    <col min="2071" max="2071" width="9.42578125" style="87" customWidth="1"/>
    <col min="2072" max="2072" width="4.85546875" style="87" customWidth="1"/>
    <col min="2073" max="2073" width="6.28515625" style="87" customWidth="1"/>
    <col min="2074" max="2074" width="11.28515625" style="87" customWidth="1"/>
    <col min="2075" max="2075" width="12" style="87" customWidth="1"/>
    <col min="2076" max="2076" width="11.42578125" style="87" customWidth="1"/>
    <col min="2077" max="2077" width="10.7109375" style="87" customWidth="1"/>
    <col min="2078" max="2078" width="11.28515625" style="87" customWidth="1"/>
    <col min="2079" max="2079" width="11.42578125" style="87" customWidth="1"/>
    <col min="2080" max="2080" width="2" style="87" customWidth="1"/>
    <col min="2081" max="2085" width="9.140625" style="87" customWidth="1"/>
    <col min="2086" max="2304" width="9.140625" style="87"/>
    <col min="2305" max="2305" width="8.28515625" style="87" customWidth="1"/>
    <col min="2306" max="2306" width="22.42578125" style="87" customWidth="1"/>
    <col min="2307" max="2307" width="4.7109375" style="87" customWidth="1"/>
    <col min="2308" max="2308" width="4.42578125" style="87" customWidth="1"/>
    <col min="2309" max="2309" width="6.7109375" style="87" customWidth="1"/>
    <col min="2310" max="2310" width="2.7109375" style="87" customWidth="1"/>
    <col min="2311" max="2311" width="10.7109375" style="87" customWidth="1"/>
    <col min="2312" max="2312" width="11" style="87" customWidth="1"/>
    <col min="2313" max="2313" width="9.7109375" style="87" customWidth="1"/>
    <col min="2314" max="2314" width="0" style="87" hidden="1" customWidth="1"/>
    <col min="2315" max="2315" width="11" style="87" customWidth="1"/>
    <col min="2316" max="2316" width="5.28515625" style="87" customWidth="1"/>
    <col min="2317" max="2317" width="0" style="87" hidden="1" customWidth="1"/>
    <col min="2318" max="2318" width="9.85546875" style="87" customWidth="1"/>
    <col min="2319" max="2319" width="9.28515625" style="87" customWidth="1"/>
    <col min="2320" max="2320" width="6.140625" style="87" customWidth="1"/>
    <col min="2321" max="2321" width="10.85546875" style="87" customWidth="1"/>
    <col min="2322" max="2322" width="11" style="87" customWidth="1"/>
    <col min="2323" max="2323" width="11.5703125" style="87" customWidth="1"/>
    <col min="2324" max="2324" width="10.7109375" style="87" customWidth="1"/>
    <col min="2325" max="2325" width="11.42578125" style="87" customWidth="1"/>
    <col min="2326" max="2326" width="9.85546875" style="87" customWidth="1"/>
    <col min="2327" max="2327" width="9.42578125" style="87" customWidth="1"/>
    <col min="2328" max="2328" width="4.85546875" style="87" customWidth="1"/>
    <col min="2329" max="2329" width="6.28515625" style="87" customWidth="1"/>
    <col min="2330" max="2330" width="11.28515625" style="87" customWidth="1"/>
    <col min="2331" max="2331" width="12" style="87" customWidth="1"/>
    <col min="2332" max="2332" width="11.42578125" style="87" customWidth="1"/>
    <col min="2333" max="2333" width="10.7109375" style="87" customWidth="1"/>
    <col min="2334" max="2334" width="11.28515625" style="87" customWidth="1"/>
    <col min="2335" max="2335" width="11.42578125" style="87" customWidth="1"/>
    <col min="2336" max="2336" width="2" style="87" customWidth="1"/>
    <col min="2337" max="2341" width="9.140625" style="87" customWidth="1"/>
    <col min="2342" max="2560" width="9.140625" style="87"/>
    <col min="2561" max="2561" width="8.28515625" style="87" customWidth="1"/>
    <col min="2562" max="2562" width="22.42578125" style="87" customWidth="1"/>
    <col min="2563" max="2563" width="4.7109375" style="87" customWidth="1"/>
    <col min="2564" max="2564" width="4.42578125" style="87" customWidth="1"/>
    <col min="2565" max="2565" width="6.7109375" style="87" customWidth="1"/>
    <col min="2566" max="2566" width="2.7109375" style="87" customWidth="1"/>
    <col min="2567" max="2567" width="10.7109375" style="87" customWidth="1"/>
    <col min="2568" max="2568" width="11" style="87" customWidth="1"/>
    <col min="2569" max="2569" width="9.7109375" style="87" customWidth="1"/>
    <col min="2570" max="2570" width="0" style="87" hidden="1" customWidth="1"/>
    <col min="2571" max="2571" width="11" style="87" customWidth="1"/>
    <col min="2572" max="2572" width="5.28515625" style="87" customWidth="1"/>
    <col min="2573" max="2573" width="0" style="87" hidden="1" customWidth="1"/>
    <col min="2574" max="2574" width="9.85546875" style="87" customWidth="1"/>
    <col min="2575" max="2575" width="9.28515625" style="87" customWidth="1"/>
    <col min="2576" max="2576" width="6.140625" style="87" customWidth="1"/>
    <col min="2577" max="2577" width="10.85546875" style="87" customWidth="1"/>
    <col min="2578" max="2578" width="11" style="87" customWidth="1"/>
    <col min="2579" max="2579" width="11.5703125" style="87" customWidth="1"/>
    <col min="2580" max="2580" width="10.7109375" style="87" customWidth="1"/>
    <col min="2581" max="2581" width="11.42578125" style="87" customWidth="1"/>
    <col min="2582" max="2582" width="9.85546875" style="87" customWidth="1"/>
    <col min="2583" max="2583" width="9.42578125" style="87" customWidth="1"/>
    <col min="2584" max="2584" width="4.85546875" style="87" customWidth="1"/>
    <col min="2585" max="2585" width="6.28515625" style="87" customWidth="1"/>
    <col min="2586" max="2586" width="11.28515625" style="87" customWidth="1"/>
    <col min="2587" max="2587" width="12" style="87" customWidth="1"/>
    <col min="2588" max="2588" width="11.42578125" style="87" customWidth="1"/>
    <col min="2589" max="2589" width="10.7109375" style="87" customWidth="1"/>
    <col min="2590" max="2590" width="11.28515625" style="87" customWidth="1"/>
    <col min="2591" max="2591" width="11.42578125" style="87" customWidth="1"/>
    <col min="2592" max="2592" width="2" style="87" customWidth="1"/>
    <col min="2593" max="2597" width="9.140625" style="87" customWidth="1"/>
    <col min="2598" max="2816" width="9.140625" style="87"/>
    <col min="2817" max="2817" width="8.28515625" style="87" customWidth="1"/>
    <col min="2818" max="2818" width="22.42578125" style="87" customWidth="1"/>
    <col min="2819" max="2819" width="4.7109375" style="87" customWidth="1"/>
    <col min="2820" max="2820" width="4.42578125" style="87" customWidth="1"/>
    <col min="2821" max="2821" width="6.7109375" style="87" customWidth="1"/>
    <col min="2822" max="2822" width="2.7109375" style="87" customWidth="1"/>
    <col min="2823" max="2823" width="10.7109375" style="87" customWidth="1"/>
    <col min="2824" max="2824" width="11" style="87" customWidth="1"/>
    <col min="2825" max="2825" width="9.7109375" style="87" customWidth="1"/>
    <col min="2826" max="2826" width="0" style="87" hidden="1" customWidth="1"/>
    <col min="2827" max="2827" width="11" style="87" customWidth="1"/>
    <col min="2828" max="2828" width="5.28515625" style="87" customWidth="1"/>
    <col min="2829" max="2829" width="0" style="87" hidden="1" customWidth="1"/>
    <col min="2830" max="2830" width="9.85546875" style="87" customWidth="1"/>
    <col min="2831" max="2831" width="9.28515625" style="87" customWidth="1"/>
    <col min="2832" max="2832" width="6.140625" style="87" customWidth="1"/>
    <col min="2833" max="2833" width="10.85546875" style="87" customWidth="1"/>
    <col min="2834" max="2834" width="11" style="87" customWidth="1"/>
    <col min="2835" max="2835" width="11.5703125" style="87" customWidth="1"/>
    <col min="2836" max="2836" width="10.7109375" style="87" customWidth="1"/>
    <col min="2837" max="2837" width="11.42578125" style="87" customWidth="1"/>
    <col min="2838" max="2838" width="9.85546875" style="87" customWidth="1"/>
    <col min="2839" max="2839" width="9.42578125" style="87" customWidth="1"/>
    <col min="2840" max="2840" width="4.85546875" style="87" customWidth="1"/>
    <col min="2841" max="2841" width="6.28515625" style="87" customWidth="1"/>
    <col min="2842" max="2842" width="11.28515625" style="87" customWidth="1"/>
    <col min="2843" max="2843" width="12" style="87" customWidth="1"/>
    <col min="2844" max="2844" width="11.42578125" style="87" customWidth="1"/>
    <col min="2845" max="2845" width="10.7109375" style="87" customWidth="1"/>
    <col min="2846" max="2846" width="11.28515625" style="87" customWidth="1"/>
    <col min="2847" max="2847" width="11.42578125" style="87" customWidth="1"/>
    <col min="2848" max="2848" width="2" style="87" customWidth="1"/>
    <col min="2849" max="2853" width="9.140625" style="87" customWidth="1"/>
    <col min="2854" max="3072" width="9.140625" style="87"/>
    <col min="3073" max="3073" width="8.28515625" style="87" customWidth="1"/>
    <col min="3074" max="3074" width="22.42578125" style="87" customWidth="1"/>
    <col min="3075" max="3075" width="4.7109375" style="87" customWidth="1"/>
    <col min="3076" max="3076" width="4.42578125" style="87" customWidth="1"/>
    <col min="3077" max="3077" width="6.7109375" style="87" customWidth="1"/>
    <col min="3078" max="3078" width="2.7109375" style="87" customWidth="1"/>
    <col min="3079" max="3079" width="10.7109375" style="87" customWidth="1"/>
    <col min="3080" max="3080" width="11" style="87" customWidth="1"/>
    <col min="3081" max="3081" width="9.7109375" style="87" customWidth="1"/>
    <col min="3082" max="3082" width="0" style="87" hidden="1" customWidth="1"/>
    <col min="3083" max="3083" width="11" style="87" customWidth="1"/>
    <col min="3084" max="3084" width="5.28515625" style="87" customWidth="1"/>
    <col min="3085" max="3085" width="0" style="87" hidden="1" customWidth="1"/>
    <col min="3086" max="3086" width="9.85546875" style="87" customWidth="1"/>
    <col min="3087" max="3087" width="9.28515625" style="87" customWidth="1"/>
    <col min="3088" max="3088" width="6.140625" style="87" customWidth="1"/>
    <col min="3089" max="3089" width="10.85546875" style="87" customWidth="1"/>
    <col min="3090" max="3090" width="11" style="87" customWidth="1"/>
    <col min="3091" max="3091" width="11.5703125" style="87" customWidth="1"/>
    <col min="3092" max="3092" width="10.7109375" style="87" customWidth="1"/>
    <col min="3093" max="3093" width="11.42578125" style="87" customWidth="1"/>
    <col min="3094" max="3094" width="9.85546875" style="87" customWidth="1"/>
    <col min="3095" max="3095" width="9.42578125" style="87" customWidth="1"/>
    <col min="3096" max="3096" width="4.85546875" style="87" customWidth="1"/>
    <col min="3097" max="3097" width="6.28515625" style="87" customWidth="1"/>
    <col min="3098" max="3098" width="11.28515625" style="87" customWidth="1"/>
    <col min="3099" max="3099" width="12" style="87" customWidth="1"/>
    <col min="3100" max="3100" width="11.42578125" style="87" customWidth="1"/>
    <col min="3101" max="3101" width="10.7109375" style="87" customWidth="1"/>
    <col min="3102" max="3102" width="11.28515625" style="87" customWidth="1"/>
    <col min="3103" max="3103" width="11.42578125" style="87" customWidth="1"/>
    <col min="3104" max="3104" width="2" style="87" customWidth="1"/>
    <col min="3105" max="3109" width="9.140625" style="87" customWidth="1"/>
    <col min="3110" max="3328" width="9.140625" style="87"/>
    <col min="3329" max="3329" width="8.28515625" style="87" customWidth="1"/>
    <col min="3330" max="3330" width="22.42578125" style="87" customWidth="1"/>
    <col min="3331" max="3331" width="4.7109375" style="87" customWidth="1"/>
    <col min="3332" max="3332" width="4.42578125" style="87" customWidth="1"/>
    <col min="3333" max="3333" width="6.7109375" style="87" customWidth="1"/>
    <col min="3334" max="3334" width="2.7109375" style="87" customWidth="1"/>
    <col min="3335" max="3335" width="10.7109375" style="87" customWidth="1"/>
    <col min="3336" max="3336" width="11" style="87" customWidth="1"/>
    <col min="3337" max="3337" width="9.7109375" style="87" customWidth="1"/>
    <col min="3338" max="3338" width="0" style="87" hidden="1" customWidth="1"/>
    <col min="3339" max="3339" width="11" style="87" customWidth="1"/>
    <col min="3340" max="3340" width="5.28515625" style="87" customWidth="1"/>
    <col min="3341" max="3341" width="0" style="87" hidden="1" customWidth="1"/>
    <col min="3342" max="3342" width="9.85546875" style="87" customWidth="1"/>
    <col min="3343" max="3343" width="9.28515625" style="87" customWidth="1"/>
    <col min="3344" max="3344" width="6.140625" style="87" customWidth="1"/>
    <col min="3345" max="3345" width="10.85546875" style="87" customWidth="1"/>
    <col min="3346" max="3346" width="11" style="87" customWidth="1"/>
    <col min="3347" max="3347" width="11.5703125" style="87" customWidth="1"/>
    <col min="3348" max="3348" width="10.7109375" style="87" customWidth="1"/>
    <col min="3349" max="3349" width="11.42578125" style="87" customWidth="1"/>
    <col min="3350" max="3350" width="9.85546875" style="87" customWidth="1"/>
    <col min="3351" max="3351" width="9.42578125" style="87" customWidth="1"/>
    <col min="3352" max="3352" width="4.85546875" style="87" customWidth="1"/>
    <col min="3353" max="3353" width="6.28515625" style="87" customWidth="1"/>
    <col min="3354" max="3354" width="11.28515625" style="87" customWidth="1"/>
    <col min="3355" max="3355" width="12" style="87" customWidth="1"/>
    <col min="3356" max="3356" width="11.42578125" style="87" customWidth="1"/>
    <col min="3357" max="3357" width="10.7109375" style="87" customWidth="1"/>
    <col min="3358" max="3358" width="11.28515625" style="87" customWidth="1"/>
    <col min="3359" max="3359" width="11.42578125" style="87" customWidth="1"/>
    <col min="3360" max="3360" width="2" style="87" customWidth="1"/>
    <col min="3361" max="3365" width="9.140625" style="87" customWidth="1"/>
    <col min="3366" max="3584" width="9.140625" style="87"/>
    <col min="3585" max="3585" width="8.28515625" style="87" customWidth="1"/>
    <col min="3586" max="3586" width="22.42578125" style="87" customWidth="1"/>
    <col min="3587" max="3587" width="4.7109375" style="87" customWidth="1"/>
    <col min="3588" max="3588" width="4.42578125" style="87" customWidth="1"/>
    <col min="3589" max="3589" width="6.7109375" style="87" customWidth="1"/>
    <col min="3590" max="3590" width="2.7109375" style="87" customWidth="1"/>
    <col min="3591" max="3591" width="10.7109375" style="87" customWidth="1"/>
    <col min="3592" max="3592" width="11" style="87" customWidth="1"/>
    <col min="3593" max="3593" width="9.7109375" style="87" customWidth="1"/>
    <col min="3594" max="3594" width="0" style="87" hidden="1" customWidth="1"/>
    <col min="3595" max="3595" width="11" style="87" customWidth="1"/>
    <col min="3596" max="3596" width="5.28515625" style="87" customWidth="1"/>
    <col min="3597" max="3597" width="0" style="87" hidden="1" customWidth="1"/>
    <col min="3598" max="3598" width="9.85546875" style="87" customWidth="1"/>
    <col min="3599" max="3599" width="9.28515625" style="87" customWidth="1"/>
    <col min="3600" max="3600" width="6.140625" style="87" customWidth="1"/>
    <col min="3601" max="3601" width="10.85546875" style="87" customWidth="1"/>
    <col min="3602" max="3602" width="11" style="87" customWidth="1"/>
    <col min="3603" max="3603" width="11.5703125" style="87" customWidth="1"/>
    <col min="3604" max="3604" width="10.7109375" style="87" customWidth="1"/>
    <col min="3605" max="3605" width="11.42578125" style="87" customWidth="1"/>
    <col min="3606" max="3606" width="9.85546875" style="87" customWidth="1"/>
    <col min="3607" max="3607" width="9.42578125" style="87" customWidth="1"/>
    <col min="3608" max="3608" width="4.85546875" style="87" customWidth="1"/>
    <col min="3609" max="3609" width="6.28515625" style="87" customWidth="1"/>
    <col min="3610" max="3610" width="11.28515625" style="87" customWidth="1"/>
    <col min="3611" max="3611" width="12" style="87" customWidth="1"/>
    <col min="3612" max="3612" width="11.42578125" style="87" customWidth="1"/>
    <col min="3613" max="3613" width="10.7109375" style="87" customWidth="1"/>
    <col min="3614" max="3614" width="11.28515625" style="87" customWidth="1"/>
    <col min="3615" max="3615" width="11.42578125" style="87" customWidth="1"/>
    <col min="3616" max="3616" width="2" style="87" customWidth="1"/>
    <col min="3617" max="3621" width="9.140625" style="87" customWidth="1"/>
    <col min="3622" max="3840" width="9.140625" style="87"/>
    <col min="3841" max="3841" width="8.28515625" style="87" customWidth="1"/>
    <col min="3842" max="3842" width="22.42578125" style="87" customWidth="1"/>
    <col min="3843" max="3843" width="4.7109375" style="87" customWidth="1"/>
    <col min="3844" max="3844" width="4.42578125" style="87" customWidth="1"/>
    <col min="3845" max="3845" width="6.7109375" style="87" customWidth="1"/>
    <col min="3846" max="3846" width="2.7109375" style="87" customWidth="1"/>
    <col min="3847" max="3847" width="10.7109375" style="87" customWidth="1"/>
    <col min="3848" max="3848" width="11" style="87" customWidth="1"/>
    <col min="3849" max="3849" width="9.7109375" style="87" customWidth="1"/>
    <col min="3850" max="3850" width="0" style="87" hidden="1" customWidth="1"/>
    <col min="3851" max="3851" width="11" style="87" customWidth="1"/>
    <col min="3852" max="3852" width="5.28515625" style="87" customWidth="1"/>
    <col min="3853" max="3853" width="0" style="87" hidden="1" customWidth="1"/>
    <col min="3854" max="3854" width="9.85546875" style="87" customWidth="1"/>
    <col min="3855" max="3855" width="9.28515625" style="87" customWidth="1"/>
    <col min="3856" max="3856" width="6.140625" style="87" customWidth="1"/>
    <col min="3857" max="3857" width="10.85546875" style="87" customWidth="1"/>
    <col min="3858" max="3858" width="11" style="87" customWidth="1"/>
    <col min="3859" max="3859" width="11.5703125" style="87" customWidth="1"/>
    <col min="3860" max="3860" width="10.7109375" style="87" customWidth="1"/>
    <col min="3861" max="3861" width="11.42578125" style="87" customWidth="1"/>
    <col min="3862" max="3862" width="9.85546875" style="87" customWidth="1"/>
    <col min="3863" max="3863" width="9.42578125" style="87" customWidth="1"/>
    <col min="3864" max="3864" width="4.85546875" style="87" customWidth="1"/>
    <col min="3865" max="3865" width="6.28515625" style="87" customWidth="1"/>
    <col min="3866" max="3866" width="11.28515625" style="87" customWidth="1"/>
    <col min="3867" max="3867" width="12" style="87" customWidth="1"/>
    <col min="3868" max="3868" width="11.42578125" style="87" customWidth="1"/>
    <col min="3869" max="3869" width="10.7109375" style="87" customWidth="1"/>
    <col min="3870" max="3870" width="11.28515625" style="87" customWidth="1"/>
    <col min="3871" max="3871" width="11.42578125" style="87" customWidth="1"/>
    <col min="3872" max="3872" width="2" style="87" customWidth="1"/>
    <col min="3873" max="3877" width="9.140625" style="87" customWidth="1"/>
    <col min="3878" max="4096" width="9.140625" style="87"/>
    <col min="4097" max="4097" width="8.28515625" style="87" customWidth="1"/>
    <col min="4098" max="4098" width="22.42578125" style="87" customWidth="1"/>
    <col min="4099" max="4099" width="4.7109375" style="87" customWidth="1"/>
    <col min="4100" max="4100" width="4.42578125" style="87" customWidth="1"/>
    <col min="4101" max="4101" width="6.7109375" style="87" customWidth="1"/>
    <col min="4102" max="4102" width="2.7109375" style="87" customWidth="1"/>
    <col min="4103" max="4103" width="10.7109375" style="87" customWidth="1"/>
    <col min="4104" max="4104" width="11" style="87" customWidth="1"/>
    <col min="4105" max="4105" width="9.7109375" style="87" customWidth="1"/>
    <col min="4106" max="4106" width="0" style="87" hidden="1" customWidth="1"/>
    <col min="4107" max="4107" width="11" style="87" customWidth="1"/>
    <col min="4108" max="4108" width="5.28515625" style="87" customWidth="1"/>
    <col min="4109" max="4109" width="0" style="87" hidden="1" customWidth="1"/>
    <col min="4110" max="4110" width="9.85546875" style="87" customWidth="1"/>
    <col min="4111" max="4111" width="9.28515625" style="87" customWidth="1"/>
    <col min="4112" max="4112" width="6.140625" style="87" customWidth="1"/>
    <col min="4113" max="4113" width="10.85546875" style="87" customWidth="1"/>
    <col min="4114" max="4114" width="11" style="87" customWidth="1"/>
    <col min="4115" max="4115" width="11.5703125" style="87" customWidth="1"/>
    <col min="4116" max="4116" width="10.7109375" style="87" customWidth="1"/>
    <col min="4117" max="4117" width="11.42578125" style="87" customWidth="1"/>
    <col min="4118" max="4118" width="9.85546875" style="87" customWidth="1"/>
    <col min="4119" max="4119" width="9.42578125" style="87" customWidth="1"/>
    <col min="4120" max="4120" width="4.85546875" style="87" customWidth="1"/>
    <col min="4121" max="4121" width="6.28515625" style="87" customWidth="1"/>
    <col min="4122" max="4122" width="11.28515625" style="87" customWidth="1"/>
    <col min="4123" max="4123" width="12" style="87" customWidth="1"/>
    <col min="4124" max="4124" width="11.42578125" style="87" customWidth="1"/>
    <col min="4125" max="4125" width="10.7109375" style="87" customWidth="1"/>
    <col min="4126" max="4126" width="11.28515625" style="87" customWidth="1"/>
    <col min="4127" max="4127" width="11.42578125" style="87" customWidth="1"/>
    <col min="4128" max="4128" width="2" style="87" customWidth="1"/>
    <col min="4129" max="4133" width="9.140625" style="87" customWidth="1"/>
    <col min="4134" max="4352" width="9.140625" style="87"/>
    <col min="4353" max="4353" width="8.28515625" style="87" customWidth="1"/>
    <col min="4354" max="4354" width="22.42578125" style="87" customWidth="1"/>
    <col min="4355" max="4355" width="4.7109375" style="87" customWidth="1"/>
    <col min="4356" max="4356" width="4.42578125" style="87" customWidth="1"/>
    <col min="4357" max="4357" width="6.7109375" style="87" customWidth="1"/>
    <col min="4358" max="4358" width="2.7109375" style="87" customWidth="1"/>
    <col min="4359" max="4359" width="10.7109375" style="87" customWidth="1"/>
    <col min="4360" max="4360" width="11" style="87" customWidth="1"/>
    <col min="4361" max="4361" width="9.7109375" style="87" customWidth="1"/>
    <col min="4362" max="4362" width="0" style="87" hidden="1" customWidth="1"/>
    <col min="4363" max="4363" width="11" style="87" customWidth="1"/>
    <col min="4364" max="4364" width="5.28515625" style="87" customWidth="1"/>
    <col min="4365" max="4365" width="0" style="87" hidden="1" customWidth="1"/>
    <col min="4366" max="4366" width="9.85546875" style="87" customWidth="1"/>
    <col min="4367" max="4367" width="9.28515625" style="87" customWidth="1"/>
    <col min="4368" max="4368" width="6.140625" style="87" customWidth="1"/>
    <col min="4369" max="4369" width="10.85546875" style="87" customWidth="1"/>
    <col min="4370" max="4370" width="11" style="87" customWidth="1"/>
    <col min="4371" max="4371" width="11.5703125" style="87" customWidth="1"/>
    <col min="4372" max="4372" width="10.7109375" style="87" customWidth="1"/>
    <col min="4373" max="4373" width="11.42578125" style="87" customWidth="1"/>
    <col min="4374" max="4374" width="9.85546875" style="87" customWidth="1"/>
    <col min="4375" max="4375" width="9.42578125" style="87" customWidth="1"/>
    <col min="4376" max="4376" width="4.85546875" style="87" customWidth="1"/>
    <col min="4377" max="4377" width="6.28515625" style="87" customWidth="1"/>
    <col min="4378" max="4378" width="11.28515625" style="87" customWidth="1"/>
    <col min="4379" max="4379" width="12" style="87" customWidth="1"/>
    <col min="4380" max="4380" width="11.42578125" style="87" customWidth="1"/>
    <col min="4381" max="4381" width="10.7109375" style="87" customWidth="1"/>
    <col min="4382" max="4382" width="11.28515625" style="87" customWidth="1"/>
    <col min="4383" max="4383" width="11.42578125" style="87" customWidth="1"/>
    <col min="4384" max="4384" width="2" style="87" customWidth="1"/>
    <col min="4385" max="4389" width="9.140625" style="87" customWidth="1"/>
    <col min="4390" max="4608" width="9.140625" style="87"/>
    <col min="4609" max="4609" width="8.28515625" style="87" customWidth="1"/>
    <col min="4610" max="4610" width="22.42578125" style="87" customWidth="1"/>
    <col min="4611" max="4611" width="4.7109375" style="87" customWidth="1"/>
    <col min="4612" max="4612" width="4.42578125" style="87" customWidth="1"/>
    <col min="4613" max="4613" width="6.7109375" style="87" customWidth="1"/>
    <col min="4614" max="4614" width="2.7109375" style="87" customWidth="1"/>
    <col min="4615" max="4615" width="10.7109375" style="87" customWidth="1"/>
    <col min="4616" max="4616" width="11" style="87" customWidth="1"/>
    <col min="4617" max="4617" width="9.7109375" style="87" customWidth="1"/>
    <col min="4618" max="4618" width="0" style="87" hidden="1" customWidth="1"/>
    <col min="4619" max="4619" width="11" style="87" customWidth="1"/>
    <col min="4620" max="4620" width="5.28515625" style="87" customWidth="1"/>
    <col min="4621" max="4621" width="0" style="87" hidden="1" customWidth="1"/>
    <col min="4622" max="4622" width="9.85546875" style="87" customWidth="1"/>
    <col min="4623" max="4623" width="9.28515625" style="87" customWidth="1"/>
    <col min="4624" max="4624" width="6.140625" style="87" customWidth="1"/>
    <col min="4625" max="4625" width="10.85546875" style="87" customWidth="1"/>
    <col min="4626" max="4626" width="11" style="87" customWidth="1"/>
    <col min="4627" max="4627" width="11.5703125" style="87" customWidth="1"/>
    <col min="4628" max="4628" width="10.7109375" style="87" customWidth="1"/>
    <col min="4629" max="4629" width="11.42578125" style="87" customWidth="1"/>
    <col min="4630" max="4630" width="9.85546875" style="87" customWidth="1"/>
    <col min="4631" max="4631" width="9.42578125" style="87" customWidth="1"/>
    <col min="4632" max="4632" width="4.85546875" style="87" customWidth="1"/>
    <col min="4633" max="4633" width="6.28515625" style="87" customWidth="1"/>
    <col min="4634" max="4634" width="11.28515625" style="87" customWidth="1"/>
    <col min="4635" max="4635" width="12" style="87" customWidth="1"/>
    <col min="4636" max="4636" width="11.42578125" style="87" customWidth="1"/>
    <col min="4637" max="4637" width="10.7109375" style="87" customWidth="1"/>
    <col min="4638" max="4638" width="11.28515625" style="87" customWidth="1"/>
    <col min="4639" max="4639" width="11.42578125" style="87" customWidth="1"/>
    <col min="4640" max="4640" width="2" style="87" customWidth="1"/>
    <col min="4641" max="4645" width="9.140625" style="87" customWidth="1"/>
    <col min="4646" max="4864" width="9.140625" style="87"/>
    <col min="4865" max="4865" width="8.28515625" style="87" customWidth="1"/>
    <col min="4866" max="4866" width="22.42578125" style="87" customWidth="1"/>
    <col min="4867" max="4867" width="4.7109375" style="87" customWidth="1"/>
    <col min="4868" max="4868" width="4.42578125" style="87" customWidth="1"/>
    <col min="4869" max="4869" width="6.7109375" style="87" customWidth="1"/>
    <col min="4870" max="4870" width="2.7109375" style="87" customWidth="1"/>
    <col min="4871" max="4871" width="10.7109375" style="87" customWidth="1"/>
    <col min="4872" max="4872" width="11" style="87" customWidth="1"/>
    <col min="4873" max="4873" width="9.7109375" style="87" customWidth="1"/>
    <col min="4874" max="4874" width="0" style="87" hidden="1" customWidth="1"/>
    <col min="4875" max="4875" width="11" style="87" customWidth="1"/>
    <col min="4876" max="4876" width="5.28515625" style="87" customWidth="1"/>
    <col min="4877" max="4877" width="0" style="87" hidden="1" customWidth="1"/>
    <col min="4878" max="4878" width="9.85546875" style="87" customWidth="1"/>
    <col min="4879" max="4879" width="9.28515625" style="87" customWidth="1"/>
    <col min="4880" max="4880" width="6.140625" style="87" customWidth="1"/>
    <col min="4881" max="4881" width="10.85546875" style="87" customWidth="1"/>
    <col min="4882" max="4882" width="11" style="87" customWidth="1"/>
    <col min="4883" max="4883" width="11.5703125" style="87" customWidth="1"/>
    <col min="4884" max="4884" width="10.7109375" style="87" customWidth="1"/>
    <col min="4885" max="4885" width="11.42578125" style="87" customWidth="1"/>
    <col min="4886" max="4886" width="9.85546875" style="87" customWidth="1"/>
    <col min="4887" max="4887" width="9.42578125" style="87" customWidth="1"/>
    <col min="4888" max="4888" width="4.85546875" style="87" customWidth="1"/>
    <col min="4889" max="4889" width="6.28515625" style="87" customWidth="1"/>
    <col min="4890" max="4890" width="11.28515625" style="87" customWidth="1"/>
    <col min="4891" max="4891" width="12" style="87" customWidth="1"/>
    <col min="4892" max="4892" width="11.42578125" style="87" customWidth="1"/>
    <col min="4893" max="4893" width="10.7109375" style="87" customWidth="1"/>
    <col min="4894" max="4894" width="11.28515625" style="87" customWidth="1"/>
    <col min="4895" max="4895" width="11.42578125" style="87" customWidth="1"/>
    <col min="4896" max="4896" width="2" style="87" customWidth="1"/>
    <col min="4897" max="4901" width="9.140625" style="87" customWidth="1"/>
    <col min="4902" max="5120" width="9.140625" style="87"/>
    <col min="5121" max="5121" width="8.28515625" style="87" customWidth="1"/>
    <col min="5122" max="5122" width="22.42578125" style="87" customWidth="1"/>
    <col min="5123" max="5123" width="4.7109375" style="87" customWidth="1"/>
    <col min="5124" max="5124" width="4.42578125" style="87" customWidth="1"/>
    <col min="5125" max="5125" width="6.7109375" style="87" customWidth="1"/>
    <col min="5126" max="5126" width="2.7109375" style="87" customWidth="1"/>
    <col min="5127" max="5127" width="10.7109375" style="87" customWidth="1"/>
    <col min="5128" max="5128" width="11" style="87" customWidth="1"/>
    <col min="5129" max="5129" width="9.7109375" style="87" customWidth="1"/>
    <col min="5130" max="5130" width="0" style="87" hidden="1" customWidth="1"/>
    <col min="5131" max="5131" width="11" style="87" customWidth="1"/>
    <col min="5132" max="5132" width="5.28515625" style="87" customWidth="1"/>
    <col min="5133" max="5133" width="0" style="87" hidden="1" customWidth="1"/>
    <col min="5134" max="5134" width="9.85546875" style="87" customWidth="1"/>
    <col min="5135" max="5135" width="9.28515625" style="87" customWidth="1"/>
    <col min="5136" max="5136" width="6.140625" style="87" customWidth="1"/>
    <col min="5137" max="5137" width="10.85546875" style="87" customWidth="1"/>
    <col min="5138" max="5138" width="11" style="87" customWidth="1"/>
    <col min="5139" max="5139" width="11.5703125" style="87" customWidth="1"/>
    <col min="5140" max="5140" width="10.7109375" style="87" customWidth="1"/>
    <col min="5141" max="5141" width="11.42578125" style="87" customWidth="1"/>
    <col min="5142" max="5142" width="9.85546875" style="87" customWidth="1"/>
    <col min="5143" max="5143" width="9.42578125" style="87" customWidth="1"/>
    <col min="5144" max="5144" width="4.85546875" style="87" customWidth="1"/>
    <col min="5145" max="5145" width="6.28515625" style="87" customWidth="1"/>
    <col min="5146" max="5146" width="11.28515625" style="87" customWidth="1"/>
    <col min="5147" max="5147" width="12" style="87" customWidth="1"/>
    <col min="5148" max="5148" width="11.42578125" style="87" customWidth="1"/>
    <col min="5149" max="5149" width="10.7109375" style="87" customWidth="1"/>
    <col min="5150" max="5150" width="11.28515625" style="87" customWidth="1"/>
    <col min="5151" max="5151" width="11.42578125" style="87" customWidth="1"/>
    <col min="5152" max="5152" width="2" style="87" customWidth="1"/>
    <col min="5153" max="5157" width="9.140625" style="87" customWidth="1"/>
    <col min="5158" max="5376" width="9.140625" style="87"/>
    <col min="5377" max="5377" width="8.28515625" style="87" customWidth="1"/>
    <col min="5378" max="5378" width="22.42578125" style="87" customWidth="1"/>
    <col min="5379" max="5379" width="4.7109375" style="87" customWidth="1"/>
    <col min="5380" max="5380" width="4.42578125" style="87" customWidth="1"/>
    <col min="5381" max="5381" width="6.7109375" style="87" customWidth="1"/>
    <col min="5382" max="5382" width="2.7109375" style="87" customWidth="1"/>
    <col min="5383" max="5383" width="10.7109375" style="87" customWidth="1"/>
    <col min="5384" max="5384" width="11" style="87" customWidth="1"/>
    <col min="5385" max="5385" width="9.7109375" style="87" customWidth="1"/>
    <col min="5386" max="5386" width="0" style="87" hidden="1" customWidth="1"/>
    <col min="5387" max="5387" width="11" style="87" customWidth="1"/>
    <col min="5388" max="5388" width="5.28515625" style="87" customWidth="1"/>
    <col min="5389" max="5389" width="0" style="87" hidden="1" customWidth="1"/>
    <col min="5390" max="5390" width="9.85546875" style="87" customWidth="1"/>
    <col min="5391" max="5391" width="9.28515625" style="87" customWidth="1"/>
    <col min="5392" max="5392" width="6.140625" style="87" customWidth="1"/>
    <col min="5393" max="5393" width="10.85546875" style="87" customWidth="1"/>
    <col min="5394" max="5394" width="11" style="87" customWidth="1"/>
    <col min="5395" max="5395" width="11.5703125" style="87" customWidth="1"/>
    <col min="5396" max="5396" width="10.7109375" style="87" customWidth="1"/>
    <col min="5397" max="5397" width="11.42578125" style="87" customWidth="1"/>
    <col min="5398" max="5398" width="9.85546875" style="87" customWidth="1"/>
    <col min="5399" max="5399" width="9.42578125" style="87" customWidth="1"/>
    <col min="5400" max="5400" width="4.85546875" style="87" customWidth="1"/>
    <col min="5401" max="5401" width="6.28515625" style="87" customWidth="1"/>
    <col min="5402" max="5402" width="11.28515625" style="87" customWidth="1"/>
    <col min="5403" max="5403" width="12" style="87" customWidth="1"/>
    <col min="5404" max="5404" width="11.42578125" style="87" customWidth="1"/>
    <col min="5405" max="5405" width="10.7109375" style="87" customWidth="1"/>
    <col min="5406" max="5406" width="11.28515625" style="87" customWidth="1"/>
    <col min="5407" max="5407" width="11.42578125" style="87" customWidth="1"/>
    <col min="5408" max="5408" width="2" style="87" customWidth="1"/>
    <col min="5409" max="5413" width="9.140625" style="87" customWidth="1"/>
    <col min="5414" max="5632" width="9.140625" style="87"/>
    <col min="5633" max="5633" width="8.28515625" style="87" customWidth="1"/>
    <col min="5634" max="5634" width="22.42578125" style="87" customWidth="1"/>
    <col min="5635" max="5635" width="4.7109375" style="87" customWidth="1"/>
    <col min="5636" max="5636" width="4.42578125" style="87" customWidth="1"/>
    <col min="5637" max="5637" width="6.7109375" style="87" customWidth="1"/>
    <col min="5638" max="5638" width="2.7109375" style="87" customWidth="1"/>
    <col min="5639" max="5639" width="10.7109375" style="87" customWidth="1"/>
    <col min="5640" max="5640" width="11" style="87" customWidth="1"/>
    <col min="5641" max="5641" width="9.7109375" style="87" customWidth="1"/>
    <col min="5642" max="5642" width="0" style="87" hidden="1" customWidth="1"/>
    <col min="5643" max="5643" width="11" style="87" customWidth="1"/>
    <col min="5644" max="5644" width="5.28515625" style="87" customWidth="1"/>
    <col min="5645" max="5645" width="0" style="87" hidden="1" customWidth="1"/>
    <col min="5646" max="5646" width="9.85546875" style="87" customWidth="1"/>
    <col min="5647" max="5647" width="9.28515625" style="87" customWidth="1"/>
    <col min="5648" max="5648" width="6.140625" style="87" customWidth="1"/>
    <col min="5649" max="5649" width="10.85546875" style="87" customWidth="1"/>
    <col min="5650" max="5650" width="11" style="87" customWidth="1"/>
    <col min="5651" max="5651" width="11.5703125" style="87" customWidth="1"/>
    <col min="5652" max="5652" width="10.7109375" style="87" customWidth="1"/>
    <col min="5653" max="5653" width="11.42578125" style="87" customWidth="1"/>
    <col min="5654" max="5654" width="9.85546875" style="87" customWidth="1"/>
    <col min="5655" max="5655" width="9.42578125" style="87" customWidth="1"/>
    <col min="5656" max="5656" width="4.85546875" style="87" customWidth="1"/>
    <col min="5657" max="5657" width="6.28515625" style="87" customWidth="1"/>
    <col min="5658" max="5658" width="11.28515625" style="87" customWidth="1"/>
    <col min="5659" max="5659" width="12" style="87" customWidth="1"/>
    <col min="5660" max="5660" width="11.42578125" style="87" customWidth="1"/>
    <col min="5661" max="5661" width="10.7109375" style="87" customWidth="1"/>
    <col min="5662" max="5662" width="11.28515625" style="87" customWidth="1"/>
    <col min="5663" max="5663" width="11.42578125" style="87" customWidth="1"/>
    <col min="5664" max="5664" width="2" style="87" customWidth="1"/>
    <col min="5665" max="5669" width="9.140625" style="87" customWidth="1"/>
    <col min="5670" max="5888" width="9.140625" style="87"/>
    <col min="5889" max="5889" width="8.28515625" style="87" customWidth="1"/>
    <col min="5890" max="5890" width="22.42578125" style="87" customWidth="1"/>
    <col min="5891" max="5891" width="4.7109375" style="87" customWidth="1"/>
    <col min="5892" max="5892" width="4.42578125" style="87" customWidth="1"/>
    <col min="5893" max="5893" width="6.7109375" style="87" customWidth="1"/>
    <col min="5894" max="5894" width="2.7109375" style="87" customWidth="1"/>
    <col min="5895" max="5895" width="10.7109375" style="87" customWidth="1"/>
    <col min="5896" max="5896" width="11" style="87" customWidth="1"/>
    <col min="5897" max="5897" width="9.7109375" style="87" customWidth="1"/>
    <col min="5898" max="5898" width="0" style="87" hidden="1" customWidth="1"/>
    <col min="5899" max="5899" width="11" style="87" customWidth="1"/>
    <col min="5900" max="5900" width="5.28515625" style="87" customWidth="1"/>
    <col min="5901" max="5901" width="0" style="87" hidden="1" customWidth="1"/>
    <col min="5902" max="5902" width="9.85546875" style="87" customWidth="1"/>
    <col min="5903" max="5903" width="9.28515625" style="87" customWidth="1"/>
    <col min="5904" max="5904" width="6.140625" style="87" customWidth="1"/>
    <col min="5905" max="5905" width="10.85546875" style="87" customWidth="1"/>
    <col min="5906" max="5906" width="11" style="87" customWidth="1"/>
    <col min="5907" max="5907" width="11.5703125" style="87" customWidth="1"/>
    <col min="5908" max="5908" width="10.7109375" style="87" customWidth="1"/>
    <col min="5909" max="5909" width="11.42578125" style="87" customWidth="1"/>
    <col min="5910" max="5910" width="9.85546875" style="87" customWidth="1"/>
    <col min="5911" max="5911" width="9.42578125" style="87" customWidth="1"/>
    <col min="5912" max="5912" width="4.85546875" style="87" customWidth="1"/>
    <col min="5913" max="5913" width="6.28515625" style="87" customWidth="1"/>
    <col min="5914" max="5914" width="11.28515625" style="87" customWidth="1"/>
    <col min="5915" max="5915" width="12" style="87" customWidth="1"/>
    <col min="5916" max="5916" width="11.42578125" style="87" customWidth="1"/>
    <col min="5917" max="5917" width="10.7109375" style="87" customWidth="1"/>
    <col min="5918" max="5918" width="11.28515625" style="87" customWidth="1"/>
    <col min="5919" max="5919" width="11.42578125" style="87" customWidth="1"/>
    <col min="5920" max="5920" width="2" style="87" customWidth="1"/>
    <col min="5921" max="5925" width="9.140625" style="87" customWidth="1"/>
    <col min="5926" max="6144" width="9.140625" style="87"/>
    <col min="6145" max="6145" width="8.28515625" style="87" customWidth="1"/>
    <col min="6146" max="6146" width="22.42578125" style="87" customWidth="1"/>
    <col min="6147" max="6147" width="4.7109375" style="87" customWidth="1"/>
    <col min="6148" max="6148" width="4.42578125" style="87" customWidth="1"/>
    <col min="6149" max="6149" width="6.7109375" style="87" customWidth="1"/>
    <col min="6150" max="6150" width="2.7109375" style="87" customWidth="1"/>
    <col min="6151" max="6151" width="10.7109375" style="87" customWidth="1"/>
    <col min="6152" max="6152" width="11" style="87" customWidth="1"/>
    <col min="6153" max="6153" width="9.7109375" style="87" customWidth="1"/>
    <col min="6154" max="6154" width="0" style="87" hidden="1" customWidth="1"/>
    <col min="6155" max="6155" width="11" style="87" customWidth="1"/>
    <col min="6156" max="6156" width="5.28515625" style="87" customWidth="1"/>
    <col min="6157" max="6157" width="0" style="87" hidden="1" customWidth="1"/>
    <col min="6158" max="6158" width="9.85546875" style="87" customWidth="1"/>
    <col min="6159" max="6159" width="9.28515625" style="87" customWidth="1"/>
    <col min="6160" max="6160" width="6.140625" style="87" customWidth="1"/>
    <col min="6161" max="6161" width="10.85546875" style="87" customWidth="1"/>
    <col min="6162" max="6162" width="11" style="87" customWidth="1"/>
    <col min="6163" max="6163" width="11.5703125" style="87" customWidth="1"/>
    <col min="6164" max="6164" width="10.7109375" style="87" customWidth="1"/>
    <col min="6165" max="6165" width="11.42578125" style="87" customWidth="1"/>
    <col min="6166" max="6166" width="9.85546875" style="87" customWidth="1"/>
    <col min="6167" max="6167" width="9.42578125" style="87" customWidth="1"/>
    <col min="6168" max="6168" width="4.85546875" style="87" customWidth="1"/>
    <col min="6169" max="6169" width="6.28515625" style="87" customWidth="1"/>
    <col min="6170" max="6170" width="11.28515625" style="87" customWidth="1"/>
    <col min="6171" max="6171" width="12" style="87" customWidth="1"/>
    <col min="6172" max="6172" width="11.42578125" style="87" customWidth="1"/>
    <col min="6173" max="6173" width="10.7109375" style="87" customWidth="1"/>
    <col min="6174" max="6174" width="11.28515625" style="87" customWidth="1"/>
    <col min="6175" max="6175" width="11.42578125" style="87" customWidth="1"/>
    <col min="6176" max="6176" width="2" style="87" customWidth="1"/>
    <col min="6177" max="6181" width="9.140625" style="87" customWidth="1"/>
    <col min="6182" max="6400" width="9.140625" style="87"/>
    <col min="6401" max="6401" width="8.28515625" style="87" customWidth="1"/>
    <col min="6402" max="6402" width="22.42578125" style="87" customWidth="1"/>
    <col min="6403" max="6403" width="4.7109375" style="87" customWidth="1"/>
    <col min="6404" max="6404" width="4.42578125" style="87" customWidth="1"/>
    <col min="6405" max="6405" width="6.7109375" style="87" customWidth="1"/>
    <col min="6406" max="6406" width="2.7109375" style="87" customWidth="1"/>
    <col min="6407" max="6407" width="10.7109375" style="87" customWidth="1"/>
    <col min="6408" max="6408" width="11" style="87" customWidth="1"/>
    <col min="6409" max="6409" width="9.7109375" style="87" customWidth="1"/>
    <col min="6410" max="6410" width="0" style="87" hidden="1" customWidth="1"/>
    <col min="6411" max="6411" width="11" style="87" customWidth="1"/>
    <col min="6412" max="6412" width="5.28515625" style="87" customWidth="1"/>
    <col min="6413" max="6413" width="0" style="87" hidden="1" customWidth="1"/>
    <col min="6414" max="6414" width="9.85546875" style="87" customWidth="1"/>
    <col min="6415" max="6415" width="9.28515625" style="87" customWidth="1"/>
    <col min="6416" max="6416" width="6.140625" style="87" customWidth="1"/>
    <col min="6417" max="6417" width="10.85546875" style="87" customWidth="1"/>
    <col min="6418" max="6418" width="11" style="87" customWidth="1"/>
    <col min="6419" max="6419" width="11.5703125" style="87" customWidth="1"/>
    <col min="6420" max="6420" width="10.7109375" style="87" customWidth="1"/>
    <col min="6421" max="6421" width="11.42578125" style="87" customWidth="1"/>
    <col min="6422" max="6422" width="9.85546875" style="87" customWidth="1"/>
    <col min="6423" max="6423" width="9.42578125" style="87" customWidth="1"/>
    <col min="6424" max="6424" width="4.85546875" style="87" customWidth="1"/>
    <col min="6425" max="6425" width="6.28515625" style="87" customWidth="1"/>
    <col min="6426" max="6426" width="11.28515625" style="87" customWidth="1"/>
    <col min="6427" max="6427" width="12" style="87" customWidth="1"/>
    <col min="6428" max="6428" width="11.42578125" style="87" customWidth="1"/>
    <col min="6429" max="6429" width="10.7109375" style="87" customWidth="1"/>
    <col min="6430" max="6430" width="11.28515625" style="87" customWidth="1"/>
    <col min="6431" max="6431" width="11.42578125" style="87" customWidth="1"/>
    <col min="6432" max="6432" width="2" style="87" customWidth="1"/>
    <col min="6433" max="6437" width="9.140625" style="87" customWidth="1"/>
    <col min="6438" max="6656" width="9.140625" style="87"/>
    <col min="6657" max="6657" width="8.28515625" style="87" customWidth="1"/>
    <col min="6658" max="6658" width="22.42578125" style="87" customWidth="1"/>
    <col min="6659" max="6659" width="4.7109375" style="87" customWidth="1"/>
    <col min="6660" max="6660" width="4.42578125" style="87" customWidth="1"/>
    <col min="6661" max="6661" width="6.7109375" style="87" customWidth="1"/>
    <col min="6662" max="6662" width="2.7109375" style="87" customWidth="1"/>
    <col min="6663" max="6663" width="10.7109375" style="87" customWidth="1"/>
    <col min="6664" max="6664" width="11" style="87" customWidth="1"/>
    <col min="6665" max="6665" width="9.7109375" style="87" customWidth="1"/>
    <col min="6666" max="6666" width="0" style="87" hidden="1" customWidth="1"/>
    <col min="6667" max="6667" width="11" style="87" customWidth="1"/>
    <col min="6668" max="6668" width="5.28515625" style="87" customWidth="1"/>
    <col min="6669" max="6669" width="0" style="87" hidden="1" customWidth="1"/>
    <col min="6670" max="6670" width="9.85546875" style="87" customWidth="1"/>
    <col min="6671" max="6671" width="9.28515625" style="87" customWidth="1"/>
    <col min="6672" max="6672" width="6.140625" style="87" customWidth="1"/>
    <col min="6673" max="6673" width="10.85546875" style="87" customWidth="1"/>
    <col min="6674" max="6674" width="11" style="87" customWidth="1"/>
    <col min="6675" max="6675" width="11.5703125" style="87" customWidth="1"/>
    <col min="6676" max="6676" width="10.7109375" style="87" customWidth="1"/>
    <col min="6677" max="6677" width="11.42578125" style="87" customWidth="1"/>
    <col min="6678" max="6678" width="9.85546875" style="87" customWidth="1"/>
    <col min="6679" max="6679" width="9.42578125" style="87" customWidth="1"/>
    <col min="6680" max="6680" width="4.85546875" style="87" customWidth="1"/>
    <col min="6681" max="6681" width="6.28515625" style="87" customWidth="1"/>
    <col min="6682" max="6682" width="11.28515625" style="87" customWidth="1"/>
    <col min="6683" max="6683" width="12" style="87" customWidth="1"/>
    <col min="6684" max="6684" width="11.42578125" style="87" customWidth="1"/>
    <col min="6685" max="6685" width="10.7109375" style="87" customWidth="1"/>
    <col min="6686" max="6686" width="11.28515625" style="87" customWidth="1"/>
    <col min="6687" max="6687" width="11.42578125" style="87" customWidth="1"/>
    <col min="6688" max="6688" width="2" style="87" customWidth="1"/>
    <col min="6689" max="6693" width="9.140625" style="87" customWidth="1"/>
    <col min="6694" max="6912" width="9.140625" style="87"/>
    <col min="6913" max="6913" width="8.28515625" style="87" customWidth="1"/>
    <col min="6914" max="6914" width="22.42578125" style="87" customWidth="1"/>
    <col min="6915" max="6915" width="4.7109375" style="87" customWidth="1"/>
    <col min="6916" max="6916" width="4.42578125" style="87" customWidth="1"/>
    <col min="6917" max="6917" width="6.7109375" style="87" customWidth="1"/>
    <col min="6918" max="6918" width="2.7109375" style="87" customWidth="1"/>
    <col min="6919" max="6919" width="10.7109375" style="87" customWidth="1"/>
    <col min="6920" max="6920" width="11" style="87" customWidth="1"/>
    <col min="6921" max="6921" width="9.7109375" style="87" customWidth="1"/>
    <col min="6922" max="6922" width="0" style="87" hidden="1" customWidth="1"/>
    <col min="6923" max="6923" width="11" style="87" customWidth="1"/>
    <col min="6924" max="6924" width="5.28515625" style="87" customWidth="1"/>
    <col min="6925" max="6925" width="0" style="87" hidden="1" customWidth="1"/>
    <col min="6926" max="6926" width="9.85546875" style="87" customWidth="1"/>
    <col min="6927" max="6927" width="9.28515625" style="87" customWidth="1"/>
    <col min="6928" max="6928" width="6.140625" style="87" customWidth="1"/>
    <col min="6929" max="6929" width="10.85546875" style="87" customWidth="1"/>
    <col min="6930" max="6930" width="11" style="87" customWidth="1"/>
    <col min="6931" max="6931" width="11.5703125" style="87" customWidth="1"/>
    <col min="6932" max="6932" width="10.7109375" style="87" customWidth="1"/>
    <col min="6933" max="6933" width="11.42578125" style="87" customWidth="1"/>
    <col min="6934" max="6934" width="9.85546875" style="87" customWidth="1"/>
    <col min="6935" max="6935" width="9.42578125" style="87" customWidth="1"/>
    <col min="6936" max="6936" width="4.85546875" style="87" customWidth="1"/>
    <col min="6937" max="6937" width="6.28515625" style="87" customWidth="1"/>
    <col min="6938" max="6938" width="11.28515625" style="87" customWidth="1"/>
    <col min="6939" max="6939" width="12" style="87" customWidth="1"/>
    <col min="6940" max="6940" width="11.42578125" style="87" customWidth="1"/>
    <col min="6941" max="6941" width="10.7109375" style="87" customWidth="1"/>
    <col min="6942" max="6942" width="11.28515625" style="87" customWidth="1"/>
    <col min="6943" max="6943" width="11.42578125" style="87" customWidth="1"/>
    <col min="6944" max="6944" width="2" style="87" customWidth="1"/>
    <col min="6945" max="6949" width="9.140625" style="87" customWidth="1"/>
    <col min="6950" max="7168" width="9.140625" style="87"/>
    <col min="7169" max="7169" width="8.28515625" style="87" customWidth="1"/>
    <col min="7170" max="7170" width="22.42578125" style="87" customWidth="1"/>
    <col min="7171" max="7171" width="4.7109375" style="87" customWidth="1"/>
    <col min="7172" max="7172" width="4.42578125" style="87" customWidth="1"/>
    <col min="7173" max="7173" width="6.7109375" style="87" customWidth="1"/>
    <col min="7174" max="7174" width="2.7109375" style="87" customWidth="1"/>
    <col min="7175" max="7175" width="10.7109375" style="87" customWidth="1"/>
    <col min="7176" max="7176" width="11" style="87" customWidth="1"/>
    <col min="7177" max="7177" width="9.7109375" style="87" customWidth="1"/>
    <col min="7178" max="7178" width="0" style="87" hidden="1" customWidth="1"/>
    <col min="7179" max="7179" width="11" style="87" customWidth="1"/>
    <col min="7180" max="7180" width="5.28515625" style="87" customWidth="1"/>
    <col min="7181" max="7181" width="0" style="87" hidden="1" customWidth="1"/>
    <col min="7182" max="7182" width="9.85546875" style="87" customWidth="1"/>
    <col min="7183" max="7183" width="9.28515625" style="87" customWidth="1"/>
    <col min="7184" max="7184" width="6.140625" style="87" customWidth="1"/>
    <col min="7185" max="7185" width="10.85546875" style="87" customWidth="1"/>
    <col min="7186" max="7186" width="11" style="87" customWidth="1"/>
    <col min="7187" max="7187" width="11.5703125" style="87" customWidth="1"/>
    <col min="7188" max="7188" width="10.7109375" style="87" customWidth="1"/>
    <col min="7189" max="7189" width="11.42578125" style="87" customWidth="1"/>
    <col min="7190" max="7190" width="9.85546875" style="87" customWidth="1"/>
    <col min="7191" max="7191" width="9.42578125" style="87" customWidth="1"/>
    <col min="7192" max="7192" width="4.85546875" style="87" customWidth="1"/>
    <col min="7193" max="7193" width="6.28515625" style="87" customWidth="1"/>
    <col min="7194" max="7194" width="11.28515625" style="87" customWidth="1"/>
    <col min="7195" max="7195" width="12" style="87" customWidth="1"/>
    <col min="7196" max="7196" width="11.42578125" style="87" customWidth="1"/>
    <col min="7197" max="7197" width="10.7109375" style="87" customWidth="1"/>
    <col min="7198" max="7198" width="11.28515625" style="87" customWidth="1"/>
    <col min="7199" max="7199" width="11.42578125" style="87" customWidth="1"/>
    <col min="7200" max="7200" width="2" style="87" customWidth="1"/>
    <col min="7201" max="7205" width="9.140625" style="87" customWidth="1"/>
    <col min="7206" max="7424" width="9.140625" style="87"/>
    <col min="7425" max="7425" width="8.28515625" style="87" customWidth="1"/>
    <col min="7426" max="7426" width="22.42578125" style="87" customWidth="1"/>
    <col min="7427" max="7427" width="4.7109375" style="87" customWidth="1"/>
    <col min="7428" max="7428" width="4.42578125" style="87" customWidth="1"/>
    <col min="7429" max="7429" width="6.7109375" style="87" customWidth="1"/>
    <col min="7430" max="7430" width="2.7109375" style="87" customWidth="1"/>
    <col min="7431" max="7431" width="10.7109375" style="87" customWidth="1"/>
    <col min="7432" max="7432" width="11" style="87" customWidth="1"/>
    <col min="7433" max="7433" width="9.7109375" style="87" customWidth="1"/>
    <col min="7434" max="7434" width="0" style="87" hidden="1" customWidth="1"/>
    <col min="7435" max="7435" width="11" style="87" customWidth="1"/>
    <col min="7436" max="7436" width="5.28515625" style="87" customWidth="1"/>
    <col min="7437" max="7437" width="0" style="87" hidden="1" customWidth="1"/>
    <col min="7438" max="7438" width="9.85546875" style="87" customWidth="1"/>
    <col min="7439" max="7439" width="9.28515625" style="87" customWidth="1"/>
    <col min="7440" max="7440" width="6.140625" style="87" customWidth="1"/>
    <col min="7441" max="7441" width="10.85546875" style="87" customWidth="1"/>
    <col min="7442" max="7442" width="11" style="87" customWidth="1"/>
    <col min="7443" max="7443" width="11.5703125" style="87" customWidth="1"/>
    <col min="7444" max="7444" width="10.7109375" style="87" customWidth="1"/>
    <col min="7445" max="7445" width="11.42578125" style="87" customWidth="1"/>
    <col min="7446" max="7446" width="9.85546875" style="87" customWidth="1"/>
    <col min="7447" max="7447" width="9.42578125" style="87" customWidth="1"/>
    <col min="7448" max="7448" width="4.85546875" style="87" customWidth="1"/>
    <col min="7449" max="7449" width="6.28515625" style="87" customWidth="1"/>
    <col min="7450" max="7450" width="11.28515625" style="87" customWidth="1"/>
    <col min="7451" max="7451" width="12" style="87" customWidth="1"/>
    <col min="7452" max="7452" width="11.42578125" style="87" customWidth="1"/>
    <col min="7453" max="7453" width="10.7109375" style="87" customWidth="1"/>
    <col min="7454" max="7454" width="11.28515625" style="87" customWidth="1"/>
    <col min="7455" max="7455" width="11.42578125" style="87" customWidth="1"/>
    <col min="7456" max="7456" width="2" style="87" customWidth="1"/>
    <col min="7457" max="7461" width="9.140625" style="87" customWidth="1"/>
    <col min="7462" max="7680" width="9.140625" style="87"/>
    <col min="7681" max="7681" width="8.28515625" style="87" customWidth="1"/>
    <col min="7682" max="7682" width="22.42578125" style="87" customWidth="1"/>
    <col min="7683" max="7683" width="4.7109375" style="87" customWidth="1"/>
    <col min="7684" max="7684" width="4.42578125" style="87" customWidth="1"/>
    <col min="7685" max="7685" width="6.7109375" style="87" customWidth="1"/>
    <col min="7686" max="7686" width="2.7109375" style="87" customWidth="1"/>
    <col min="7687" max="7687" width="10.7109375" style="87" customWidth="1"/>
    <col min="7688" max="7688" width="11" style="87" customWidth="1"/>
    <col min="7689" max="7689" width="9.7109375" style="87" customWidth="1"/>
    <col min="7690" max="7690" width="0" style="87" hidden="1" customWidth="1"/>
    <col min="7691" max="7691" width="11" style="87" customWidth="1"/>
    <col min="7692" max="7692" width="5.28515625" style="87" customWidth="1"/>
    <col min="7693" max="7693" width="0" style="87" hidden="1" customWidth="1"/>
    <col min="7694" max="7694" width="9.85546875" style="87" customWidth="1"/>
    <col min="7695" max="7695" width="9.28515625" style="87" customWidth="1"/>
    <col min="7696" max="7696" width="6.140625" style="87" customWidth="1"/>
    <col min="7697" max="7697" width="10.85546875" style="87" customWidth="1"/>
    <col min="7698" max="7698" width="11" style="87" customWidth="1"/>
    <col min="7699" max="7699" width="11.5703125" style="87" customWidth="1"/>
    <col min="7700" max="7700" width="10.7109375" style="87" customWidth="1"/>
    <col min="7701" max="7701" width="11.42578125" style="87" customWidth="1"/>
    <col min="7702" max="7702" width="9.85546875" style="87" customWidth="1"/>
    <col min="7703" max="7703" width="9.42578125" style="87" customWidth="1"/>
    <col min="7704" max="7704" width="4.85546875" style="87" customWidth="1"/>
    <col min="7705" max="7705" width="6.28515625" style="87" customWidth="1"/>
    <col min="7706" max="7706" width="11.28515625" style="87" customWidth="1"/>
    <col min="7707" max="7707" width="12" style="87" customWidth="1"/>
    <col min="7708" max="7708" width="11.42578125" style="87" customWidth="1"/>
    <col min="7709" max="7709" width="10.7109375" style="87" customWidth="1"/>
    <col min="7710" max="7710" width="11.28515625" style="87" customWidth="1"/>
    <col min="7711" max="7711" width="11.42578125" style="87" customWidth="1"/>
    <col min="7712" max="7712" width="2" style="87" customWidth="1"/>
    <col min="7713" max="7717" width="9.140625" style="87" customWidth="1"/>
    <col min="7718" max="7936" width="9.140625" style="87"/>
    <col min="7937" max="7937" width="8.28515625" style="87" customWidth="1"/>
    <col min="7938" max="7938" width="22.42578125" style="87" customWidth="1"/>
    <col min="7939" max="7939" width="4.7109375" style="87" customWidth="1"/>
    <col min="7940" max="7940" width="4.42578125" style="87" customWidth="1"/>
    <col min="7941" max="7941" width="6.7109375" style="87" customWidth="1"/>
    <col min="7942" max="7942" width="2.7109375" style="87" customWidth="1"/>
    <col min="7943" max="7943" width="10.7109375" style="87" customWidth="1"/>
    <col min="7944" max="7944" width="11" style="87" customWidth="1"/>
    <col min="7945" max="7945" width="9.7109375" style="87" customWidth="1"/>
    <col min="7946" max="7946" width="0" style="87" hidden="1" customWidth="1"/>
    <col min="7947" max="7947" width="11" style="87" customWidth="1"/>
    <col min="7948" max="7948" width="5.28515625" style="87" customWidth="1"/>
    <col min="7949" max="7949" width="0" style="87" hidden="1" customWidth="1"/>
    <col min="7950" max="7950" width="9.85546875" style="87" customWidth="1"/>
    <col min="7951" max="7951" width="9.28515625" style="87" customWidth="1"/>
    <col min="7952" max="7952" width="6.140625" style="87" customWidth="1"/>
    <col min="7953" max="7953" width="10.85546875" style="87" customWidth="1"/>
    <col min="7954" max="7954" width="11" style="87" customWidth="1"/>
    <col min="7955" max="7955" width="11.5703125" style="87" customWidth="1"/>
    <col min="7956" max="7956" width="10.7109375" style="87" customWidth="1"/>
    <col min="7957" max="7957" width="11.42578125" style="87" customWidth="1"/>
    <col min="7958" max="7958" width="9.85546875" style="87" customWidth="1"/>
    <col min="7959" max="7959" width="9.42578125" style="87" customWidth="1"/>
    <col min="7960" max="7960" width="4.85546875" style="87" customWidth="1"/>
    <col min="7961" max="7961" width="6.28515625" style="87" customWidth="1"/>
    <col min="7962" max="7962" width="11.28515625" style="87" customWidth="1"/>
    <col min="7963" max="7963" width="12" style="87" customWidth="1"/>
    <col min="7964" max="7964" width="11.42578125" style="87" customWidth="1"/>
    <col min="7965" max="7965" width="10.7109375" style="87" customWidth="1"/>
    <col min="7966" max="7966" width="11.28515625" style="87" customWidth="1"/>
    <col min="7967" max="7967" width="11.42578125" style="87" customWidth="1"/>
    <col min="7968" max="7968" width="2" style="87" customWidth="1"/>
    <col min="7969" max="7973" width="9.140625" style="87" customWidth="1"/>
    <col min="7974" max="8192" width="9.140625" style="87"/>
    <col min="8193" max="8193" width="8.28515625" style="87" customWidth="1"/>
    <col min="8194" max="8194" width="22.42578125" style="87" customWidth="1"/>
    <col min="8195" max="8195" width="4.7109375" style="87" customWidth="1"/>
    <col min="8196" max="8196" width="4.42578125" style="87" customWidth="1"/>
    <col min="8197" max="8197" width="6.7109375" style="87" customWidth="1"/>
    <col min="8198" max="8198" width="2.7109375" style="87" customWidth="1"/>
    <col min="8199" max="8199" width="10.7109375" style="87" customWidth="1"/>
    <col min="8200" max="8200" width="11" style="87" customWidth="1"/>
    <col min="8201" max="8201" width="9.7109375" style="87" customWidth="1"/>
    <col min="8202" max="8202" width="0" style="87" hidden="1" customWidth="1"/>
    <col min="8203" max="8203" width="11" style="87" customWidth="1"/>
    <col min="8204" max="8204" width="5.28515625" style="87" customWidth="1"/>
    <col min="8205" max="8205" width="0" style="87" hidden="1" customWidth="1"/>
    <col min="8206" max="8206" width="9.85546875" style="87" customWidth="1"/>
    <col min="8207" max="8207" width="9.28515625" style="87" customWidth="1"/>
    <col min="8208" max="8208" width="6.140625" style="87" customWidth="1"/>
    <col min="8209" max="8209" width="10.85546875" style="87" customWidth="1"/>
    <col min="8210" max="8210" width="11" style="87" customWidth="1"/>
    <col min="8211" max="8211" width="11.5703125" style="87" customWidth="1"/>
    <col min="8212" max="8212" width="10.7109375" style="87" customWidth="1"/>
    <col min="8213" max="8213" width="11.42578125" style="87" customWidth="1"/>
    <col min="8214" max="8214" width="9.85546875" style="87" customWidth="1"/>
    <col min="8215" max="8215" width="9.42578125" style="87" customWidth="1"/>
    <col min="8216" max="8216" width="4.85546875" style="87" customWidth="1"/>
    <col min="8217" max="8217" width="6.28515625" style="87" customWidth="1"/>
    <col min="8218" max="8218" width="11.28515625" style="87" customWidth="1"/>
    <col min="8219" max="8219" width="12" style="87" customWidth="1"/>
    <col min="8220" max="8220" width="11.42578125" style="87" customWidth="1"/>
    <col min="8221" max="8221" width="10.7109375" style="87" customWidth="1"/>
    <col min="8222" max="8222" width="11.28515625" style="87" customWidth="1"/>
    <col min="8223" max="8223" width="11.42578125" style="87" customWidth="1"/>
    <col min="8224" max="8224" width="2" style="87" customWidth="1"/>
    <col min="8225" max="8229" width="9.140625" style="87" customWidth="1"/>
    <col min="8230" max="8448" width="9.140625" style="87"/>
    <col min="8449" max="8449" width="8.28515625" style="87" customWidth="1"/>
    <col min="8450" max="8450" width="22.42578125" style="87" customWidth="1"/>
    <col min="8451" max="8451" width="4.7109375" style="87" customWidth="1"/>
    <col min="8452" max="8452" width="4.42578125" style="87" customWidth="1"/>
    <col min="8453" max="8453" width="6.7109375" style="87" customWidth="1"/>
    <col min="8454" max="8454" width="2.7109375" style="87" customWidth="1"/>
    <col min="8455" max="8455" width="10.7109375" style="87" customWidth="1"/>
    <col min="8456" max="8456" width="11" style="87" customWidth="1"/>
    <col min="8457" max="8457" width="9.7109375" style="87" customWidth="1"/>
    <col min="8458" max="8458" width="0" style="87" hidden="1" customWidth="1"/>
    <col min="8459" max="8459" width="11" style="87" customWidth="1"/>
    <col min="8460" max="8460" width="5.28515625" style="87" customWidth="1"/>
    <col min="8461" max="8461" width="0" style="87" hidden="1" customWidth="1"/>
    <col min="8462" max="8462" width="9.85546875" style="87" customWidth="1"/>
    <col min="8463" max="8463" width="9.28515625" style="87" customWidth="1"/>
    <col min="8464" max="8464" width="6.140625" style="87" customWidth="1"/>
    <col min="8465" max="8465" width="10.85546875" style="87" customWidth="1"/>
    <col min="8466" max="8466" width="11" style="87" customWidth="1"/>
    <col min="8467" max="8467" width="11.5703125" style="87" customWidth="1"/>
    <col min="8468" max="8468" width="10.7109375" style="87" customWidth="1"/>
    <col min="8469" max="8469" width="11.42578125" style="87" customWidth="1"/>
    <col min="8470" max="8470" width="9.85546875" style="87" customWidth="1"/>
    <col min="8471" max="8471" width="9.42578125" style="87" customWidth="1"/>
    <col min="8472" max="8472" width="4.85546875" style="87" customWidth="1"/>
    <col min="8473" max="8473" width="6.28515625" style="87" customWidth="1"/>
    <col min="8474" max="8474" width="11.28515625" style="87" customWidth="1"/>
    <col min="8475" max="8475" width="12" style="87" customWidth="1"/>
    <col min="8476" max="8476" width="11.42578125" style="87" customWidth="1"/>
    <col min="8477" max="8477" width="10.7109375" style="87" customWidth="1"/>
    <col min="8478" max="8478" width="11.28515625" style="87" customWidth="1"/>
    <col min="8479" max="8479" width="11.42578125" style="87" customWidth="1"/>
    <col min="8480" max="8480" width="2" style="87" customWidth="1"/>
    <col min="8481" max="8485" width="9.140625" style="87" customWidth="1"/>
    <col min="8486" max="8704" width="9.140625" style="87"/>
    <col min="8705" max="8705" width="8.28515625" style="87" customWidth="1"/>
    <col min="8706" max="8706" width="22.42578125" style="87" customWidth="1"/>
    <col min="8707" max="8707" width="4.7109375" style="87" customWidth="1"/>
    <col min="8708" max="8708" width="4.42578125" style="87" customWidth="1"/>
    <col min="8709" max="8709" width="6.7109375" style="87" customWidth="1"/>
    <col min="8710" max="8710" width="2.7109375" style="87" customWidth="1"/>
    <col min="8711" max="8711" width="10.7109375" style="87" customWidth="1"/>
    <col min="8712" max="8712" width="11" style="87" customWidth="1"/>
    <col min="8713" max="8713" width="9.7109375" style="87" customWidth="1"/>
    <col min="8714" max="8714" width="0" style="87" hidden="1" customWidth="1"/>
    <col min="8715" max="8715" width="11" style="87" customWidth="1"/>
    <col min="8716" max="8716" width="5.28515625" style="87" customWidth="1"/>
    <col min="8717" max="8717" width="0" style="87" hidden="1" customWidth="1"/>
    <col min="8718" max="8718" width="9.85546875" style="87" customWidth="1"/>
    <col min="8719" max="8719" width="9.28515625" style="87" customWidth="1"/>
    <col min="8720" max="8720" width="6.140625" style="87" customWidth="1"/>
    <col min="8721" max="8721" width="10.85546875" style="87" customWidth="1"/>
    <col min="8722" max="8722" width="11" style="87" customWidth="1"/>
    <col min="8723" max="8723" width="11.5703125" style="87" customWidth="1"/>
    <col min="8724" max="8724" width="10.7109375" style="87" customWidth="1"/>
    <col min="8725" max="8725" width="11.42578125" style="87" customWidth="1"/>
    <col min="8726" max="8726" width="9.85546875" style="87" customWidth="1"/>
    <col min="8727" max="8727" width="9.42578125" style="87" customWidth="1"/>
    <col min="8728" max="8728" width="4.85546875" style="87" customWidth="1"/>
    <col min="8729" max="8729" width="6.28515625" style="87" customWidth="1"/>
    <col min="8730" max="8730" width="11.28515625" style="87" customWidth="1"/>
    <col min="8731" max="8731" width="12" style="87" customWidth="1"/>
    <col min="8732" max="8732" width="11.42578125" style="87" customWidth="1"/>
    <col min="8733" max="8733" width="10.7109375" style="87" customWidth="1"/>
    <col min="8734" max="8734" width="11.28515625" style="87" customWidth="1"/>
    <col min="8735" max="8735" width="11.42578125" style="87" customWidth="1"/>
    <col min="8736" max="8736" width="2" style="87" customWidth="1"/>
    <col min="8737" max="8741" width="9.140625" style="87" customWidth="1"/>
    <col min="8742" max="8960" width="9.140625" style="87"/>
    <col min="8961" max="8961" width="8.28515625" style="87" customWidth="1"/>
    <col min="8962" max="8962" width="22.42578125" style="87" customWidth="1"/>
    <col min="8963" max="8963" width="4.7109375" style="87" customWidth="1"/>
    <col min="8964" max="8964" width="4.42578125" style="87" customWidth="1"/>
    <col min="8965" max="8965" width="6.7109375" style="87" customWidth="1"/>
    <col min="8966" max="8966" width="2.7109375" style="87" customWidth="1"/>
    <col min="8967" max="8967" width="10.7109375" style="87" customWidth="1"/>
    <col min="8968" max="8968" width="11" style="87" customWidth="1"/>
    <col min="8969" max="8969" width="9.7109375" style="87" customWidth="1"/>
    <col min="8970" max="8970" width="0" style="87" hidden="1" customWidth="1"/>
    <col min="8971" max="8971" width="11" style="87" customWidth="1"/>
    <col min="8972" max="8972" width="5.28515625" style="87" customWidth="1"/>
    <col min="8973" max="8973" width="0" style="87" hidden="1" customWidth="1"/>
    <col min="8974" max="8974" width="9.85546875" style="87" customWidth="1"/>
    <col min="8975" max="8975" width="9.28515625" style="87" customWidth="1"/>
    <col min="8976" max="8976" width="6.140625" style="87" customWidth="1"/>
    <col min="8977" max="8977" width="10.85546875" style="87" customWidth="1"/>
    <col min="8978" max="8978" width="11" style="87" customWidth="1"/>
    <col min="8979" max="8979" width="11.5703125" style="87" customWidth="1"/>
    <col min="8980" max="8980" width="10.7109375" style="87" customWidth="1"/>
    <col min="8981" max="8981" width="11.42578125" style="87" customWidth="1"/>
    <col min="8982" max="8982" width="9.85546875" style="87" customWidth="1"/>
    <col min="8983" max="8983" width="9.42578125" style="87" customWidth="1"/>
    <col min="8984" max="8984" width="4.85546875" style="87" customWidth="1"/>
    <col min="8985" max="8985" width="6.28515625" style="87" customWidth="1"/>
    <col min="8986" max="8986" width="11.28515625" style="87" customWidth="1"/>
    <col min="8987" max="8987" width="12" style="87" customWidth="1"/>
    <col min="8988" max="8988" width="11.42578125" style="87" customWidth="1"/>
    <col min="8989" max="8989" width="10.7109375" style="87" customWidth="1"/>
    <col min="8990" max="8990" width="11.28515625" style="87" customWidth="1"/>
    <col min="8991" max="8991" width="11.42578125" style="87" customWidth="1"/>
    <col min="8992" max="8992" width="2" style="87" customWidth="1"/>
    <col min="8993" max="8997" width="9.140625" style="87" customWidth="1"/>
    <col min="8998" max="9216" width="9.140625" style="87"/>
    <col min="9217" max="9217" width="8.28515625" style="87" customWidth="1"/>
    <col min="9218" max="9218" width="22.42578125" style="87" customWidth="1"/>
    <col min="9219" max="9219" width="4.7109375" style="87" customWidth="1"/>
    <col min="9220" max="9220" width="4.42578125" style="87" customWidth="1"/>
    <col min="9221" max="9221" width="6.7109375" style="87" customWidth="1"/>
    <col min="9222" max="9222" width="2.7109375" style="87" customWidth="1"/>
    <col min="9223" max="9223" width="10.7109375" style="87" customWidth="1"/>
    <col min="9224" max="9224" width="11" style="87" customWidth="1"/>
    <col min="9225" max="9225" width="9.7109375" style="87" customWidth="1"/>
    <col min="9226" max="9226" width="0" style="87" hidden="1" customWidth="1"/>
    <col min="9227" max="9227" width="11" style="87" customWidth="1"/>
    <col min="9228" max="9228" width="5.28515625" style="87" customWidth="1"/>
    <col min="9229" max="9229" width="0" style="87" hidden="1" customWidth="1"/>
    <col min="9230" max="9230" width="9.85546875" style="87" customWidth="1"/>
    <col min="9231" max="9231" width="9.28515625" style="87" customWidth="1"/>
    <col min="9232" max="9232" width="6.140625" style="87" customWidth="1"/>
    <col min="9233" max="9233" width="10.85546875" style="87" customWidth="1"/>
    <col min="9234" max="9234" width="11" style="87" customWidth="1"/>
    <col min="9235" max="9235" width="11.5703125" style="87" customWidth="1"/>
    <col min="9236" max="9236" width="10.7109375" style="87" customWidth="1"/>
    <col min="9237" max="9237" width="11.42578125" style="87" customWidth="1"/>
    <col min="9238" max="9238" width="9.85546875" style="87" customWidth="1"/>
    <col min="9239" max="9239" width="9.42578125" style="87" customWidth="1"/>
    <col min="9240" max="9240" width="4.85546875" style="87" customWidth="1"/>
    <col min="9241" max="9241" width="6.28515625" style="87" customWidth="1"/>
    <col min="9242" max="9242" width="11.28515625" style="87" customWidth="1"/>
    <col min="9243" max="9243" width="12" style="87" customWidth="1"/>
    <col min="9244" max="9244" width="11.42578125" style="87" customWidth="1"/>
    <col min="9245" max="9245" width="10.7109375" style="87" customWidth="1"/>
    <col min="9246" max="9246" width="11.28515625" style="87" customWidth="1"/>
    <col min="9247" max="9247" width="11.42578125" style="87" customWidth="1"/>
    <col min="9248" max="9248" width="2" style="87" customWidth="1"/>
    <col min="9249" max="9253" width="9.140625" style="87" customWidth="1"/>
    <col min="9254" max="9472" width="9.140625" style="87"/>
    <col min="9473" max="9473" width="8.28515625" style="87" customWidth="1"/>
    <col min="9474" max="9474" width="22.42578125" style="87" customWidth="1"/>
    <col min="9475" max="9475" width="4.7109375" style="87" customWidth="1"/>
    <col min="9476" max="9476" width="4.42578125" style="87" customWidth="1"/>
    <col min="9477" max="9477" width="6.7109375" style="87" customWidth="1"/>
    <col min="9478" max="9478" width="2.7109375" style="87" customWidth="1"/>
    <col min="9479" max="9479" width="10.7109375" style="87" customWidth="1"/>
    <col min="9480" max="9480" width="11" style="87" customWidth="1"/>
    <col min="9481" max="9481" width="9.7109375" style="87" customWidth="1"/>
    <col min="9482" max="9482" width="0" style="87" hidden="1" customWidth="1"/>
    <col min="9483" max="9483" width="11" style="87" customWidth="1"/>
    <col min="9484" max="9484" width="5.28515625" style="87" customWidth="1"/>
    <col min="9485" max="9485" width="0" style="87" hidden="1" customWidth="1"/>
    <col min="9486" max="9486" width="9.85546875" style="87" customWidth="1"/>
    <col min="9487" max="9487" width="9.28515625" style="87" customWidth="1"/>
    <col min="9488" max="9488" width="6.140625" style="87" customWidth="1"/>
    <col min="9489" max="9489" width="10.85546875" style="87" customWidth="1"/>
    <col min="9490" max="9490" width="11" style="87" customWidth="1"/>
    <col min="9491" max="9491" width="11.5703125" style="87" customWidth="1"/>
    <col min="9492" max="9492" width="10.7109375" style="87" customWidth="1"/>
    <col min="9493" max="9493" width="11.42578125" style="87" customWidth="1"/>
    <col min="9494" max="9494" width="9.85546875" style="87" customWidth="1"/>
    <col min="9495" max="9495" width="9.42578125" style="87" customWidth="1"/>
    <col min="9496" max="9496" width="4.85546875" style="87" customWidth="1"/>
    <col min="9497" max="9497" width="6.28515625" style="87" customWidth="1"/>
    <col min="9498" max="9498" width="11.28515625" style="87" customWidth="1"/>
    <col min="9499" max="9499" width="12" style="87" customWidth="1"/>
    <col min="9500" max="9500" width="11.42578125" style="87" customWidth="1"/>
    <col min="9501" max="9501" width="10.7109375" style="87" customWidth="1"/>
    <col min="9502" max="9502" width="11.28515625" style="87" customWidth="1"/>
    <col min="9503" max="9503" width="11.42578125" style="87" customWidth="1"/>
    <col min="9504" max="9504" width="2" style="87" customWidth="1"/>
    <col min="9505" max="9509" width="9.140625" style="87" customWidth="1"/>
    <col min="9510" max="9728" width="9.140625" style="87"/>
    <col min="9729" max="9729" width="8.28515625" style="87" customWidth="1"/>
    <col min="9730" max="9730" width="22.42578125" style="87" customWidth="1"/>
    <col min="9731" max="9731" width="4.7109375" style="87" customWidth="1"/>
    <col min="9732" max="9732" width="4.42578125" style="87" customWidth="1"/>
    <col min="9733" max="9733" width="6.7109375" style="87" customWidth="1"/>
    <col min="9734" max="9734" width="2.7109375" style="87" customWidth="1"/>
    <col min="9735" max="9735" width="10.7109375" style="87" customWidth="1"/>
    <col min="9736" max="9736" width="11" style="87" customWidth="1"/>
    <col min="9737" max="9737" width="9.7109375" style="87" customWidth="1"/>
    <col min="9738" max="9738" width="0" style="87" hidden="1" customWidth="1"/>
    <col min="9739" max="9739" width="11" style="87" customWidth="1"/>
    <col min="9740" max="9740" width="5.28515625" style="87" customWidth="1"/>
    <col min="9741" max="9741" width="0" style="87" hidden="1" customWidth="1"/>
    <col min="9742" max="9742" width="9.85546875" style="87" customWidth="1"/>
    <col min="9743" max="9743" width="9.28515625" style="87" customWidth="1"/>
    <col min="9744" max="9744" width="6.140625" style="87" customWidth="1"/>
    <col min="9745" max="9745" width="10.85546875" style="87" customWidth="1"/>
    <col min="9746" max="9746" width="11" style="87" customWidth="1"/>
    <col min="9747" max="9747" width="11.5703125" style="87" customWidth="1"/>
    <col min="9748" max="9748" width="10.7109375" style="87" customWidth="1"/>
    <col min="9749" max="9749" width="11.42578125" style="87" customWidth="1"/>
    <col min="9750" max="9750" width="9.85546875" style="87" customWidth="1"/>
    <col min="9751" max="9751" width="9.42578125" style="87" customWidth="1"/>
    <col min="9752" max="9752" width="4.85546875" style="87" customWidth="1"/>
    <col min="9753" max="9753" width="6.28515625" style="87" customWidth="1"/>
    <col min="9754" max="9754" width="11.28515625" style="87" customWidth="1"/>
    <col min="9755" max="9755" width="12" style="87" customWidth="1"/>
    <col min="9756" max="9756" width="11.42578125" style="87" customWidth="1"/>
    <col min="9757" max="9757" width="10.7109375" style="87" customWidth="1"/>
    <col min="9758" max="9758" width="11.28515625" style="87" customWidth="1"/>
    <col min="9759" max="9759" width="11.42578125" style="87" customWidth="1"/>
    <col min="9760" max="9760" width="2" style="87" customWidth="1"/>
    <col min="9761" max="9765" width="9.140625" style="87" customWidth="1"/>
    <col min="9766" max="9984" width="9.140625" style="87"/>
    <col min="9985" max="9985" width="8.28515625" style="87" customWidth="1"/>
    <col min="9986" max="9986" width="22.42578125" style="87" customWidth="1"/>
    <col min="9987" max="9987" width="4.7109375" style="87" customWidth="1"/>
    <col min="9988" max="9988" width="4.42578125" style="87" customWidth="1"/>
    <col min="9989" max="9989" width="6.7109375" style="87" customWidth="1"/>
    <col min="9990" max="9990" width="2.7109375" style="87" customWidth="1"/>
    <col min="9991" max="9991" width="10.7109375" style="87" customWidth="1"/>
    <col min="9992" max="9992" width="11" style="87" customWidth="1"/>
    <col min="9993" max="9993" width="9.7109375" style="87" customWidth="1"/>
    <col min="9994" max="9994" width="0" style="87" hidden="1" customWidth="1"/>
    <col min="9995" max="9995" width="11" style="87" customWidth="1"/>
    <col min="9996" max="9996" width="5.28515625" style="87" customWidth="1"/>
    <col min="9997" max="9997" width="0" style="87" hidden="1" customWidth="1"/>
    <col min="9998" max="9998" width="9.85546875" style="87" customWidth="1"/>
    <col min="9999" max="9999" width="9.28515625" style="87" customWidth="1"/>
    <col min="10000" max="10000" width="6.140625" style="87" customWidth="1"/>
    <col min="10001" max="10001" width="10.85546875" style="87" customWidth="1"/>
    <col min="10002" max="10002" width="11" style="87" customWidth="1"/>
    <col min="10003" max="10003" width="11.5703125" style="87" customWidth="1"/>
    <col min="10004" max="10004" width="10.7109375" style="87" customWidth="1"/>
    <col min="10005" max="10005" width="11.42578125" style="87" customWidth="1"/>
    <col min="10006" max="10006" width="9.85546875" style="87" customWidth="1"/>
    <col min="10007" max="10007" width="9.42578125" style="87" customWidth="1"/>
    <col min="10008" max="10008" width="4.85546875" style="87" customWidth="1"/>
    <col min="10009" max="10009" width="6.28515625" style="87" customWidth="1"/>
    <col min="10010" max="10010" width="11.28515625" style="87" customWidth="1"/>
    <col min="10011" max="10011" width="12" style="87" customWidth="1"/>
    <col min="10012" max="10012" width="11.42578125" style="87" customWidth="1"/>
    <col min="10013" max="10013" width="10.7109375" style="87" customWidth="1"/>
    <col min="10014" max="10014" width="11.28515625" style="87" customWidth="1"/>
    <col min="10015" max="10015" width="11.42578125" style="87" customWidth="1"/>
    <col min="10016" max="10016" width="2" style="87" customWidth="1"/>
    <col min="10017" max="10021" width="9.140625" style="87" customWidth="1"/>
    <col min="10022" max="10240" width="9.140625" style="87"/>
    <col min="10241" max="10241" width="8.28515625" style="87" customWidth="1"/>
    <col min="10242" max="10242" width="22.42578125" style="87" customWidth="1"/>
    <col min="10243" max="10243" width="4.7109375" style="87" customWidth="1"/>
    <col min="10244" max="10244" width="4.42578125" style="87" customWidth="1"/>
    <col min="10245" max="10245" width="6.7109375" style="87" customWidth="1"/>
    <col min="10246" max="10246" width="2.7109375" style="87" customWidth="1"/>
    <col min="10247" max="10247" width="10.7109375" style="87" customWidth="1"/>
    <col min="10248" max="10248" width="11" style="87" customWidth="1"/>
    <col min="10249" max="10249" width="9.7109375" style="87" customWidth="1"/>
    <col min="10250" max="10250" width="0" style="87" hidden="1" customWidth="1"/>
    <col min="10251" max="10251" width="11" style="87" customWidth="1"/>
    <col min="10252" max="10252" width="5.28515625" style="87" customWidth="1"/>
    <col min="10253" max="10253" width="0" style="87" hidden="1" customWidth="1"/>
    <col min="10254" max="10254" width="9.85546875" style="87" customWidth="1"/>
    <col min="10255" max="10255" width="9.28515625" style="87" customWidth="1"/>
    <col min="10256" max="10256" width="6.140625" style="87" customWidth="1"/>
    <col min="10257" max="10257" width="10.85546875" style="87" customWidth="1"/>
    <col min="10258" max="10258" width="11" style="87" customWidth="1"/>
    <col min="10259" max="10259" width="11.5703125" style="87" customWidth="1"/>
    <col min="10260" max="10260" width="10.7109375" style="87" customWidth="1"/>
    <col min="10261" max="10261" width="11.42578125" style="87" customWidth="1"/>
    <col min="10262" max="10262" width="9.85546875" style="87" customWidth="1"/>
    <col min="10263" max="10263" width="9.42578125" style="87" customWidth="1"/>
    <col min="10264" max="10264" width="4.85546875" style="87" customWidth="1"/>
    <col min="10265" max="10265" width="6.28515625" style="87" customWidth="1"/>
    <col min="10266" max="10266" width="11.28515625" style="87" customWidth="1"/>
    <col min="10267" max="10267" width="12" style="87" customWidth="1"/>
    <col min="10268" max="10268" width="11.42578125" style="87" customWidth="1"/>
    <col min="10269" max="10269" width="10.7109375" style="87" customWidth="1"/>
    <col min="10270" max="10270" width="11.28515625" style="87" customWidth="1"/>
    <col min="10271" max="10271" width="11.42578125" style="87" customWidth="1"/>
    <col min="10272" max="10272" width="2" style="87" customWidth="1"/>
    <col min="10273" max="10277" width="9.140625" style="87" customWidth="1"/>
    <col min="10278" max="10496" width="9.140625" style="87"/>
    <col min="10497" max="10497" width="8.28515625" style="87" customWidth="1"/>
    <col min="10498" max="10498" width="22.42578125" style="87" customWidth="1"/>
    <col min="10499" max="10499" width="4.7109375" style="87" customWidth="1"/>
    <col min="10500" max="10500" width="4.42578125" style="87" customWidth="1"/>
    <col min="10501" max="10501" width="6.7109375" style="87" customWidth="1"/>
    <col min="10502" max="10502" width="2.7109375" style="87" customWidth="1"/>
    <col min="10503" max="10503" width="10.7109375" style="87" customWidth="1"/>
    <col min="10504" max="10504" width="11" style="87" customWidth="1"/>
    <col min="10505" max="10505" width="9.7109375" style="87" customWidth="1"/>
    <col min="10506" max="10506" width="0" style="87" hidden="1" customWidth="1"/>
    <col min="10507" max="10507" width="11" style="87" customWidth="1"/>
    <col min="10508" max="10508" width="5.28515625" style="87" customWidth="1"/>
    <col min="10509" max="10509" width="0" style="87" hidden="1" customWidth="1"/>
    <col min="10510" max="10510" width="9.85546875" style="87" customWidth="1"/>
    <col min="10511" max="10511" width="9.28515625" style="87" customWidth="1"/>
    <col min="10512" max="10512" width="6.140625" style="87" customWidth="1"/>
    <col min="10513" max="10513" width="10.85546875" style="87" customWidth="1"/>
    <col min="10514" max="10514" width="11" style="87" customWidth="1"/>
    <col min="10515" max="10515" width="11.5703125" style="87" customWidth="1"/>
    <col min="10516" max="10516" width="10.7109375" style="87" customWidth="1"/>
    <col min="10517" max="10517" width="11.42578125" style="87" customWidth="1"/>
    <col min="10518" max="10518" width="9.85546875" style="87" customWidth="1"/>
    <col min="10519" max="10519" width="9.42578125" style="87" customWidth="1"/>
    <col min="10520" max="10520" width="4.85546875" style="87" customWidth="1"/>
    <col min="10521" max="10521" width="6.28515625" style="87" customWidth="1"/>
    <col min="10522" max="10522" width="11.28515625" style="87" customWidth="1"/>
    <col min="10523" max="10523" width="12" style="87" customWidth="1"/>
    <col min="10524" max="10524" width="11.42578125" style="87" customWidth="1"/>
    <col min="10525" max="10525" width="10.7109375" style="87" customWidth="1"/>
    <col min="10526" max="10526" width="11.28515625" style="87" customWidth="1"/>
    <col min="10527" max="10527" width="11.42578125" style="87" customWidth="1"/>
    <col min="10528" max="10528" width="2" style="87" customWidth="1"/>
    <col min="10529" max="10533" width="9.140625" style="87" customWidth="1"/>
    <col min="10534" max="10752" width="9.140625" style="87"/>
    <col min="10753" max="10753" width="8.28515625" style="87" customWidth="1"/>
    <col min="10754" max="10754" width="22.42578125" style="87" customWidth="1"/>
    <col min="10755" max="10755" width="4.7109375" style="87" customWidth="1"/>
    <col min="10756" max="10756" width="4.42578125" style="87" customWidth="1"/>
    <col min="10757" max="10757" width="6.7109375" style="87" customWidth="1"/>
    <col min="10758" max="10758" width="2.7109375" style="87" customWidth="1"/>
    <col min="10759" max="10759" width="10.7109375" style="87" customWidth="1"/>
    <col min="10760" max="10760" width="11" style="87" customWidth="1"/>
    <col min="10761" max="10761" width="9.7109375" style="87" customWidth="1"/>
    <col min="10762" max="10762" width="0" style="87" hidden="1" customWidth="1"/>
    <col min="10763" max="10763" width="11" style="87" customWidth="1"/>
    <col min="10764" max="10764" width="5.28515625" style="87" customWidth="1"/>
    <col min="10765" max="10765" width="0" style="87" hidden="1" customWidth="1"/>
    <col min="10766" max="10766" width="9.85546875" style="87" customWidth="1"/>
    <col min="10767" max="10767" width="9.28515625" style="87" customWidth="1"/>
    <col min="10768" max="10768" width="6.140625" style="87" customWidth="1"/>
    <col min="10769" max="10769" width="10.85546875" style="87" customWidth="1"/>
    <col min="10770" max="10770" width="11" style="87" customWidth="1"/>
    <col min="10771" max="10771" width="11.5703125" style="87" customWidth="1"/>
    <col min="10772" max="10772" width="10.7109375" style="87" customWidth="1"/>
    <col min="10773" max="10773" width="11.42578125" style="87" customWidth="1"/>
    <col min="10774" max="10774" width="9.85546875" style="87" customWidth="1"/>
    <col min="10775" max="10775" width="9.42578125" style="87" customWidth="1"/>
    <col min="10776" max="10776" width="4.85546875" style="87" customWidth="1"/>
    <col min="10777" max="10777" width="6.28515625" style="87" customWidth="1"/>
    <col min="10778" max="10778" width="11.28515625" style="87" customWidth="1"/>
    <col min="10779" max="10779" width="12" style="87" customWidth="1"/>
    <col min="10780" max="10780" width="11.42578125" style="87" customWidth="1"/>
    <col min="10781" max="10781" width="10.7109375" style="87" customWidth="1"/>
    <col min="10782" max="10782" width="11.28515625" style="87" customWidth="1"/>
    <col min="10783" max="10783" width="11.42578125" style="87" customWidth="1"/>
    <col min="10784" max="10784" width="2" style="87" customWidth="1"/>
    <col min="10785" max="10789" width="9.140625" style="87" customWidth="1"/>
    <col min="10790" max="11008" width="9.140625" style="87"/>
    <col min="11009" max="11009" width="8.28515625" style="87" customWidth="1"/>
    <col min="11010" max="11010" width="22.42578125" style="87" customWidth="1"/>
    <col min="11011" max="11011" width="4.7109375" style="87" customWidth="1"/>
    <col min="11012" max="11012" width="4.42578125" style="87" customWidth="1"/>
    <col min="11013" max="11013" width="6.7109375" style="87" customWidth="1"/>
    <col min="11014" max="11014" width="2.7109375" style="87" customWidth="1"/>
    <col min="11015" max="11015" width="10.7109375" style="87" customWidth="1"/>
    <col min="11016" max="11016" width="11" style="87" customWidth="1"/>
    <col min="11017" max="11017" width="9.7109375" style="87" customWidth="1"/>
    <col min="11018" max="11018" width="0" style="87" hidden="1" customWidth="1"/>
    <col min="11019" max="11019" width="11" style="87" customWidth="1"/>
    <col min="11020" max="11020" width="5.28515625" style="87" customWidth="1"/>
    <col min="11021" max="11021" width="0" style="87" hidden="1" customWidth="1"/>
    <col min="11022" max="11022" width="9.85546875" style="87" customWidth="1"/>
    <col min="11023" max="11023" width="9.28515625" style="87" customWidth="1"/>
    <col min="11024" max="11024" width="6.140625" style="87" customWidth="1"/>
    <col min="11025" max="11025" width="10.85546875" style="87" customWidth="1"/>
    <col min="11026" max="11026" width="11" style="87" customWidth="1"/>
    <col min="11027" max="11027" width="11.5703125" style="87" customWidth="1"/>
    <col min="11028" max="11028" width="10.7109375" style="87" customWidth="1"/>
    <col min="11029" max="11029" width="11.42578125" style="87" customWidth="1"/>
    <col min="11030" max="11030" width="9.85546875" style="87" customWidth="1"/>
    <col min="11031" max="11031" width="9.42578125" style="87" customWidth="1"/>
    <col min="11032" max="11032" width="4.85546875" style="87" customWidth="1"/>
    <col min="11033" max="11033" width="6.28515625" style="87" customWidth="1"/>
    <col min="11034" max="11034" width="11.28515625" style="87" customWidth="1"/>
    <col min="11035" max="11035" width="12" style="87" customWidth="1"/>
    <col min="11036" max="11036" width="11.42578125" style="87" customWidth="1"/>
    <col min="11037" max="11037" width="10.7109375" style="87" customWidth="1"/>
    <col min="11038" max="11038" width="11.28515625" style="87" customWidth="1"/>
    <col min="11039" max="11039" width="11.42578125" style="87" customWidth="1"/>
    <col min="11040" max="11040" width="2" style="87" customWidth="1"/>
    <col min="11041" max="11045" width="9.140625" style="87" customWidth="1"/>
    <col min="11046" max="11264" width="9.140625" style="87"/>
    <col min="11265" max="11265" width="8.28515625" style="87" customWidth="1"/>
    <col min="11266" max="11266" width="22.42578125" style="87" customWidth="1"/>
    <col min="11267" max="11267" width="4.7109375" style="87" customWidth="1"/>
    <col min="11268" max="11268" width="4.42578125" style="87" customWidth="1"/>
    <col min="11269" max="11269" width="6.7109375" style="87" customWidth="1"/>
    <col min="11270" max="11270" width="2.7109375" style="87" customWidth="1"/>
    <col min="11271" max="11271" width="10.7109375" style="87" customWidth="1"/>
    <col min="11272" max="11272" width="11" style="87" customWidth="1"/>
    <col min="11273" max="11273" width="9.7109375" style="87" customWidth="1"/>
    <col min="11274" max="11274" width="0" style="87" hidden="1" customWidth="1"/>
    <col min="11275" max="11275" width="11" style="87" customWidth="1"/>
    <col min="11276" max="11276" width="5.28515625" style="87" customWidth="1"/>
    <col min="11277" max="11277" width="0" style="87" hidden="1" customWidth="1"/>
    <col min="11278" max="11278" width="9.85546875" style="87" customWidth="1"/>
    <col min="11279" max="11279" width="9.28515625" style="87" customWidth="1"/>
    <col min="11280" max="11280" width="6.140625" style="87" customWidth="1"/>
    <col min="11281" max="11281" width="10.85546875" style="87" customWidth="1"/>
    <col min="11282" max="11282" width="11" style="87" customWidth="1"/>
    <col min="11283" max="11283" width="11.5703125" style="87" customWidth="1"/>
    <col min="11284" max="11284" width="10.7109375" style="87" customWidth="1"/>
    <col min="11285" max="11285" width="11.42578125" style="87" customWidth="1"/>
    <col min="11286" max="11286" width="9.85546875" style="87" customWidth="1"/>
    <col min="11287" max="11287" width="9.42578125" style="87" customWidth="1"/>
    <col min="11288" max="11288" width="4.85546875" style="87" customWidth="1"/>
    <col min="11289" max="11289" width="6.28515625" style="87" customWidth="1"/>
    <col min="11290" max="11290" width="11.28515625" style="87" customWidth="1"/>
    <col min="11291" max="11291" width="12" style="87" customWidth="1"/>
    <col min="11292" max="11292" width="11.42578125" style="87" customWidth="1"/>
    <col min="11293" max="11293" width="10.7109375" style="87" customWidth="1"/>
    <col min="11294" max="11294" width="11.28515625" style="87" customWidth="1"/>
    <col min="11295" max="11295" width="11.42578125" style="87" customWidth="1"/>
    <col min="11296" max="11296" width="2" style="87" customWidth="1"/>
    <col min="11297" max="11301" width="9.140625" style="87" customWidth="1"/>
    <col min="11302" max="11520" width="9.140625" style="87"/>
    <col min="11521" max="11521" width="8.28515625" style="87" customWidth="1"/>
    <col min="11522" max="11522" width="22.42578125" style="87" customWidth="1"/>
    <col min="11523" max="11523" width="4.7109375" style="87" customWidth="1"/>
    <col min="11524" max="11524" width="4.42578125" style="87" customWidth="1"/>
    <col min="11525" max="11525" width="6.7109375" style="87" customWidth="1"/>
    <col min="11526" max="11526" width="2.7109375" style="87" customWidth="1"/>
    <col min="11527" max="11527" width="10.7109375" style="87" customWidth="1"/>
    <col min="11528" max="11528" width="11" style="87" customWidth="1"/>
    <col min="11529" max="11529" width="9.7109375" style="87" customWidth="1"/>
    <col min="11530" max="11530" width="0" style="87" hidden="1" customWidth="1"/>
    <col min="11531" max="11531" width="11" style="87" customWidth="1"/>
    <col min="11532" max="11532" width="5.28515625" style="87" customWidth="1"/>
    <col min="11533" max="11533" width="0" style="87" hidden="1" customWidth="1"/>
    <col min="11534" max="11534" width="9.85546875" style="87" customWidth="1"/>
    <col min="11535" max="11535" width="9.28515625" style="87" customWidth="1"/>
    <col min="11536" max="11536" width="6.140625" style="87" customWidth="1"/>
    <col min="11537" max="11537" width="10.85546875" style="87" customWidth="1"/>
    <col min="11538" max="11538" width="11" style="87" customWidth="1"/>
    <col min="11539" max="11539" width="11.5703125" style="87" customWidth="1"/>
    <col min="11540" max="11540" width="10.7109375" style="87" customWidth="1"/>
    <col min="11541" max="11541" width="11.42578125" style="87" customWidth="1"/>
    <col min="11542" max="11542" width="9.85546875" style="87" customWidth="1"/>
    <col min="11543" max="11543" width="9.42578125" style="87" customWidth="1"/>
    <col min="11544" max="11544" width="4.85546875" style="87" customWidth="1"/>
    <col min="11545" max="11545" width="6.28515625" style="87" customWidth="1"/>
    <col min="11546" max="11546" width="11.28515625" style="87" customWidth="1"/>
    <col min="11547" max="11547" width="12" style="87" customWidth="1"/>
    <col min="11548" max="11548" width="11.42578125" style="87" customWidth="1"/>
    <col min="11549" max="11549" width="10.7109375" style="87" customWidth="1"/>
    <col min="11550" max="11550" width="11.28515625" style="87" customWidth="1"/>
    <col min="11551" max="11551" width="11.42578125" style="87" customWidth="1"/>
    <col min="11552" max="11552" width="2" style="87" customWidth="1"/>
    <col min="11553" max="11557" width="9.140625" style="87" customWidth="1"/>
    <col min="11558" max="11776" width="9.140625" style="87"/>
    <col min="11777" max="11777" width="8.28515625" style="87" customWidth="1"/>
    <col min="11778" max="11778" width="22.42578125" style="87" customWidth="1"/>
    <col min="11779" max="11779" width="4.7109375" style="87" customWidth="1"/>
    <col min="11780" max="11780" width="4.42578125" style="87" customWidth="1"/>
    <col min="11781" max="11781" width="6.7109375" style="87" customWidth="1"/>
    <col min="11782" max="11782" width="2.7109375" style="87" customWidth="1"/>
    <col min="11783" max="11783" width="10.7109375" style="87" customWidth="1"/>
    <col min="11784" max="11784" width="11" style="87" customWidth="1"/>
    <col min="11785" max="11785" width="9.7109375" style="87" customWidth="1"/>
    <col min="11786" max="11786" width="0" style="87" hidden="1" customWidth="1"/>
    <col min="11787" max="11787" width="11" style="87" customWidth="1"/>
    <col min="11788" max="11788" width="5.28515625" style="87" customWidth="1"/>
    <col min="11789" max="11789" width="0" style="87" hidden="1" customWidth="1"/>
    <col min="11790" max="11790" width="9.85546875" style="87" customWidth="1"/>
    <col min="11791" max="11791" width="9.28515625" style="87" customWidth="1"/>
    <col min="11792" max="11792" width="6.140625" style="87" customWidth="1"/>
    <col min="11793" max="11793" width="10.85546875" style="87" customWidth="1"/>
    <col min="11794" max="11794" width="11" style="87" customWidth="1"/>
    <col min="11795" max="11795" width="11.5703125" style="87" customWidth="1"/>
    <col min="11796" max="11796" width="10.7109375" style="87" customWidth="1"/>
    <col min="11797" max="11797" width="11.42578125" style="87" customWidth="1"/>
    <col min="11798" max="11798" width="9.85546875" style="87" customWidth="1"/>
    <col min="11799" max="11799" width="9.42578125" style="87" customWidth="1"/>
    <col min="11800" max="11800" width="4.85546875" style="87" customWidth="1"/>
    <col min="11801" max="11801" width="6.28515625" style="87" customWidth="1"/>
    <col min="11802" max="11802" width="11.28515625" style="87" customWidth="1"/>
    <col min="11803" max="11803" width="12" style="87" customWidth="1"/>
    <col min="11804" max="11804" width="11.42578125" style="87" customWidth="1"/>
    <col min="11805" max="11805" width="10.7109375" style="87" customWidth="1"/>
    <col min="11806" max="11806" width="11.28515625" style="87" customWidth="1"/>
    <col min="11807" max="11807" width="11.42578125" style="87" customWidth="1"/>
    <col min="11808" max="11808" width="2" style="87" customWidth="1"/>
    <col min="11809" max="11813" width="9.140625" style="87" customWidth="1"/>
    <col min="11814" max="12032" width="9.140625" style="87"/>
    <col min="12033" max="12033" width="8.28515625" style="87" customWidth="1"/>
    <col min="12034" max="12034" width="22.42578125" style="87" customWidth="1"/>
    <col min="12035" max="12035" width="4.7109375" style="87" customWidth="1"/>
    <col min="12036" max="12036" width="4.42578125" style="87" customWidth="1"/>
    <col min="12037" max="12037" width="6.7109375" style="87" customWidth="1"/>
    <col min="12038" max="12038" width="2.7109375" style="87" customWidth="1"/>
    <col min="12039" max="12039" width="10.7109375" style="87" customWidth="1"/>
    <col min="12040" max="12040" width="11" style="87" customWidth="1"/>
    <col min="12041" max="12041" width="9.7109375" style="87" customWidth="1"/>
    <col min="12042" max="12042" width="0" style="87" hidden="1" customWidth="1"/>
    <col min="12043" max="12043" width="11" style="87" customWidth="1"/>
    <col min="12044" max="12044" width="5.28515625" style="87" customWidth="1"/>
    <col min="12045" max="12045" width="0" style="87" hidden="1" customWidth="1"/>
    <col min="12046" max="12046" width="9.85546875" style="87" customWidth="1"/>
    <col min="12047" max="12047" width="9.28515625" style="87" customWidth="1"/>
    <col min="12048" max="12048" width="6.140625" style="87" customWidth="1"/>
    <col min="12049" max="12049" width="10.85546875" style="87" customWidth="1"/>
    <col min="12050" max="12050" width="11" style="87" customWidth="1"/>
    <col min="12051" max="12051" width="11.5703125" style="87" customWidth="1"/>
    <col min="12052" max="12052" width="10.7109375" style="87" customWidth="1"/>
    <col min="12053" max="12053" width="11.42578125" style="87" customWidth="1"/>
    <col min="12054" max="12054" width="9.85546875" style="87" customWidth="1"/>
    <col min="12055" max="12055" width="9.42578125" style="87" customWidth="1"/>
    <col min="12056" max="12056" width="4.85546875" style="87" customWidth="1"/>
    <col min="12057" max="12057" width="6.28515625" style="87" customWidth="1"/>
    <col min="12058" max="12058" width="11.28515625" style="87" customWidth="1"/>
    <col min="12059" max="12059" width="12" style="87" customWidth="1"/>
    <col min="12060" max="12060" width="11.42578125" style="87" customWidth="1"/>
    <col min="12061" max="12061" width="10.7109375" style="87" customWidth="1"/>
    <col min="12062" max="12062" width="11.28515625" style="87" customWidth="1"/>
    <col min="12063" max="12063" width="11.42578125" style="87" customWidth="1"/>
    <col min="12064" max="12064" width="2" style="87" customWidth="1"/>
    <col min="12065" max="12069" width="9.140625" style="87" customWidth="1"/>
    <col min="12070" max="12288" width="9.140625" style="87"/>
    <col min="12289" max="12289" width="8.28515625" style="87" customWidth="1"/>
    <col min="12290" max="12290" width="22.42578125" style="87" customWidth="1"/>
    <col min="12291" max="12291" width="4.7109375" style="87" customWidth="1"/>
    <col min="12292" max="12292" width="4.42578125" style="87" customWidth="1"/>
    <col min="12293" max="12293" width="6.7109375" style="87" customWidth="1"/>
    <col min="12294" max="12294" width="2.7109375" style="87" customWidth="1"/>
    <col min="12295" max="12295" width="10.7109375" style="87" customWidth="1"/>
    <col min="12296" max="12296" width="11" style="87" customWidth="1"/>
    <col min="12297" max="12297" width="9.7109375" style="87" customWidth="1"/>
    <col min="12298" max="12298" width="0" style="87" hidden="1" customWidth="1"/>
    <col min="12299" max="12299" width="11" style="87" customWidth="1"/>
    <col min="12300" max="12300" width="5.28515625" style="87" customWidth="1"/>
    <col min="12301" max="12301" width="0" style="87" hidden="1" customWidth="1"/>
    <col min="12302" max="12302" width="9.85546875" style="87" customWidth="1"/>
    <col min="12303" max="12303" width="9.28515625" style="87" customWidth="1"/>
    <col min="12304" max="12304" width="6.140625" style="87" customWidth="1"/>
    <col min="12305" max="12305" width="10.85546875" style="87" customWidth="1"/>
    <col min="12306" max="12306" width="11" style="87" customWidth="1"/>
    <col min="12307" max="12307" width="11.5703125" style="87" customWidth="1"/>
    <col min="12308" max="12308" width="10.7109375" style="87" customWidth="1"/>
    <col min="12309" max="12309" width="11.42578125" style="87" customWidth="1"/>
    <col min="12310" max="12310" width="9.85546875" style="87" customWidth="1"/>
    <col min="12311" max="12311" width="9.42578125" style="87" customWidth="1"/>
    <col min="12312" max="12312" width="4.85546875" style="87" customWidth="1"/>
    <col min="12313" max="12313" width="6.28515625" style="87" customWidth="1"/>
    <col min="12314" max="12314" width="11.28515625" style="87" customWidth="1"/>
    <col min="12315" max="12315" width="12" style="87" customWidth="1"/>
    <col min="12316" max="12316" width="11.42578125" style="87" customWidth="1"/>
    <col min="12317" max="12317" width="10.7109375" style="87" customWidth="1"/>
    <col min="12318" max="12318" width="11.28515625" style="87" customWidth="1"/>
    <col min="12319" max="12319" width="11.42578125" style="87" customWidth="1"/>
    <col min="12320" max="12320" width="2" style="87" customWidth="1"/>
    <col min="12321" max="12325" width="9.140625" style="87" customWidth="1"/>
    <col min="12326" max="12544" width="9.140625" style="87"/>
    <col min="12545" max="12545" width="8.28515625" style="87" customWidth="1"/>
    <col min="12546" max="12546" width="22.42578125" style="87" customWidth="1"/>
    <col min="12547" max="12547" width="4.7109375" style="87" customWidth="1"/>
    <col min="12548" max="12548" width="4.42578125" style="87" customWidth="1"/>
    <col min="12549" max="12549" width="6.7109375" style="87" customWidth="1"/>
    <col min="12550" max="12550" width="2.7109375" style="87" customWidth="1"/>
    <col min="12551" max="12551" width="10.7109375" style="87" customWidth="1"/>
    <col min="12552" max="12552" width="11" style="87" customWidth="1"/>
    <col min="12553" max="12553" width="9.7109375" style="87" customWidth="1"/>
    <col min="12554" max="12554" width="0" style="87" hidden="1" customWidth="1"/>
    <col min="12555" max="12555" width="11" style="87" customWidth="1"/>
    <col min="12556" max="12556" width="5.28515625" style="87" customWidth="1"/>
    <col min="12557" max="12557" width="0" style="87" hidden="1" customWidth="1"/>
    <col min="12558" max="12558" width="9.85546875" style="87" customWidth="1"/>
    <col min="12559" max="12559" width="9.28515625" style="87" customWidth="1"/>
    <col min="12560" max="12560" width="6.140625" style="87" customWidth="1"/>
    <col min="12561" max="12561" width="10.85546875" style="87" customWidth="1"/>
    <col min="12562" max="12562" width="11" style="87" customWidth="1"/>
    <col min="12563" max="12563" width="11.5703125" style="87" customWidth="1"/>
    <col min="12564" max="12564" width="10.7109375" style="87" customWidth="1"/>
    <col min="12565" max="12565" width="11.42578125" style="87" customWidth="1"/>
    <col min="12566" max="12566" width="9.85546875" style="87" customWidth="1"/>
    <col min="12567" max="12567" width="9.42578125" style="87" customWidth="1"/>
    <col min="12568" max="12568" width="4.85546875" style="87" customWidth="1"/>
    <col min="12569" max="12569" width="6.28515625" style="87" customWidth="1"/>
    <col min="12570" max="12570" width="11.28515625" style="87" customWidth="1"/>
    <col min="12571" max="12571" width="12" style="87" customWidth="1"/>
    <col min="12572" max="12572" width="11.42578125" style="87" customWidth="1"/>
    <col min="12573" max="12573" width="10.7109375" style="87" customWidth="1"/>
    <col min="12574" max="12574" width="11.28515625" style="87" customWidth="1"/>
    <col min="12575" max="12575" width="11.42578125" style="87" customWidth="1"/>
    <col min="12576" max="12576" width="2" style="87" customWidth="1"/>
    <col min="12577" max="12581" width="9.140625" style="87" customWidth="1"/>
    <col min="12582" max="12800" width="9.140625" style="87"/>
    <col min="12801" max="12801" width="8.28515625" style="87" customWidth="1"/>
    <col min="12802" max="12802" width="22.42578125" style="87" customWidth="1"/>
    <col min="12803" max="12803" width="4.7109375" style="87" customWidth="1"/>
    <col min="12804" max="12804" width="4.42578125" style="87" customWidth="1"/>
    <col min="12805" max="12805" width="6.7109375" style="87" customWidth="1"/>
    <col min="12806" max="12806" width="2.7109375" style="87" customWidth="1"/>
    <col min="12807" max="12807" width="10.7109375" style="87" customWidth="1"/>
    <col min="12808" max="12808" width="11" style="87" customWidth="1"/>
    <col min="12809" max="12809" width="9.7109375" style="87" customWidth="1"/>
    <col min="12810" max="12810" width="0" style="87" hidden="1" customWidth="1"/>
    <col min="12811" max="12811" width="11" style="87" customWidth="1"/>
    <col min="12812" max="12812" width="5.28515625" style="87" customWidth="1"/>
    <col min="12813" max="12813" width="0" style="87" hidden="1" customWidth="1"/>
    <col min="12814" max="12814" width="9.85546875" style="87" customWidth="1"/>
    <col min="12815" max="12815" width="9.28515625" style="87" customWidth="1"/>
    <col min="12816" max="12816" width="6.140625" style="87" customWidth="1"/>
    <col min="12817" max="12817" width="10.85546875" style="87" customWidth="1"/>
    <col min="12818" max="12818" width="11" style="87" customWidth="1"/>
    <col min="12819" max="12819" width="11.5703125" style="87" customWidth="1"/>
    <col min="12820" max="12820" width="10.7109375" style="87" customWidth="1"/>
    <col min="12821" max="12821" width="11.42578125" style="87" customWidth="1"/>
    <col min="12822" max="12822" width="9.85546875" style="87" customWidth="1"/>
    <col min="12823" max="12823" width="9.42578125" style="87" customWidth="1"/>
    <col min="12824" max="12824" width="4.85546875" style="87" customWidth="1"/>
    <col min="12825" max="12825" width="6.28515625" style="87" customWidth="1"/>
    <col min="12826" max="12826" width="11.28515625" style="87" customWidth="1"/>
    <col min="12827" max="12827" width="12" style="87" customWidth="1"/>
    <col min="12828" max="12828" width="11.42578125" style="87" customWidth="1"/>
    <col min="12829" max="12829" width="10.7109375" style="87" customWidth="1"/>
    <col min="12830" max="12830" width="11.28515625" style="87" customWidth="1"/>
    <col min="12831" max="12831" width="11.42578125" style="87" customWidth="1"/>
    <col min="12832" max="12832" width="2" style="87" customWidth="1"/>
    <col min="12833" max="12837" width="9.140625" style="87" customWidth="1"/>
    <col min="12838" max="13056" width="9.140625" style="87"/>
    <col min="13057" max="13057" width="8.28515625" style="87" customWidth="1"/>
    <col min="13058" max="13058" width="22.42578125" style="87" customWidth="1"/>
    <col min="13059" max="13059" width="4.7109375" style="87" customWidth="1"/>
    <col min="13060" max="13060" width="4.42578125" style="87" customWidth="1"/>
    <col min="13061" max="13061" width="6.7109375" style="87" customWidth="1"/>
    <col min="13062" max="13062" width="2.7109375" style="87" customWidth="1"/>
    <col min="13063" max="13063" width="10.7109375" style="87" customWidth="1"/>
    <col min="13064" max="13064" width="11" style="87" customWidth="1"/>
    <col min="13065" max="13065" width="9.7109375" style="87" customWidth="1"/>
    <col min="13066" max="13066" width="0" style="87" hidden="1" customWidth="1"/>
    <col min="13067" max="13067" width="11" style="87" customWidth="1"/>
    <col min="13068" max="13068" width="5.28515625" style="87" customWidth="1"/>
    <col min="13069" max="13069" width="0" style="87" hidden="1" customWidth="1"/>
    <col min="13070" max="13070" width="9.85546875" style="87" customWidth="1"/>
    <col min="13071" max="13071" width="9.28515625" style="87" customWidth="1"/>
    <col min="13072" max="13072" width="6.140625" style="87" customWidth="1"/>
    <col min="13073" max="13073" width="10.85546875" style="87" customWidth="1"/>
    <col min="13074" max="13074" width="11" style="87" customWidth="1"/>
    <col min="13075" max="13075" width="11.5703125" style="87" customWidth="1"/>
    <col min="13076" max="13076" width="10.7109375" style="87" customWidth="1"/>
    <col min="13077" max="13077" width="11.42578125" style="87" customWidth="1"/>
    <col min="13078" max="13078" width="9.85546875" style="87" customWidth="1"/>
    <col min="13079" max="13079" width="9.42578125" style="87" customWidth="1"/>
    <col min="13080" max="13080" width="4.85546875" style="87" customWidth="1"/>
    <col min="13081" max="13081" width="6.28515625" style="87" customWidth="1"/>
    <col min="13082" max="13082" width="11.28515625" style="87" customWidth="1"/>
    <col min="13083" max="13083" width="12" style="87" customWidth="1"/>
    <col min="13084" max="13084" width="11.42578125" style="87" customWidth="1"/>
    <col min="13085" max="13085" width="10.7109375" style="87" customWidth="1"/>
    <col min="13086" max="13086" width="11.28515625" style="87" customWidth="1"/>
    <col min="13087" max="13087" width="11.42578125" style="87" customWidth="1"/>
    <col min="13088" max="13088" width="2" style="87" customWidth="1"/>
    <col min="13089" max="13093" width="9.140625" style="87" customWidth="1"/>
    <col min="13094" max="13312" width="9.140625" style="87"/>
    <col min="13313" max="13313" width="8.28515625" style="87" customWidth="1"/>
    <col min="13314" max="13314" width="22.42578125" style="87" customWidth="1"/>
    <col min="13315" max="13315" width="4.7109375" style="87" customWidth="1"/>
    <col min="13316" max="13316" width="4.42578125" style="87" customWidth="1"/>
    <col min="13317" max="13317" width="6.7109375" style="87" customWidth="1"/>
    <col min="13318" max="13318" width="2.7109375" style="87" customWidth="1"/>
    <col min="13319" max="13319" width="10.7109375" style="87" customWidth="1"/>
    <col min="13320" max="13320" width="11" style="87" customWidth="1"/>
    <col min="13321" max="13321" width="9.7109375" style="87" customWidth="1"/>
    <col min="13322" max="13322" width="0" style="87" hidden="1" customWidth="1"/>
    <col min="13323" max="13323" width="11" style="87" customWidth="1"/>
    <col min="13324" max="13324" width="5.28515625" style="87" customWidth="1"/>
    <col min="13325" max="13325" width="0" style="87" hidden="1" customWidth="1"/>
    <col min="13326" max="13326" width="9.85546875" style="87" customWidth="1"/>
    <col min="13327" max="13327" width="9.28515625" style="87" customWidth="1"/>
    <col min="13328" max="13328" width="6.140625" style="87" customWidth="1"/>
    <col min="13329" max="13329" width="10.85546875" style="87" customWidth="1"/>
    <col min="13330" max="13330" width="11" style="87" customWidth="1"/>
    <col min="13331" max="13331" width="11.5703125" style="87" customWidth="1"/>
    <col min="13332" max="13332" width="10.7109375" style="87" customWidth="1"/>
    <col min="13333" max="13333" width="11.42578125" style="87" customWidth="1"/>
    <col min="13334" max="13334" width="9.85546875" style="87" customWidth="1"/>
    <col min="13335" max="13335" width="9.42578125" style="87" customWidth="1"/>
    <col min="13336" max="13336" width="4.85546875" style="87" customWidth="1"/>
    <col min="13337" max="13337" width="6.28515625" style="87" customWidth="1"/>
    <col min="13338" max="13338" width="11.28515625" style="87" customWidth="1"/>
    <col min="13339" max="13339" width="12" style="87" customWidth="1"/>
    <col min="13340" max="13340" width="11.42578125" style="87" customWidth="1"/>
    <col min="13341" max="13341" width="10.7109375" style="87" customWidth="1"/>
    <col min="13342" max="13342" width="11.28515625" style="87" customWidth="1"/>
    <col min="13343" max="13343" width="11.42578125" style="87" customWidth="1"/>
    <col min="13344" max="13344" width="2" style="87" customWidth="1"/>
    <col min="13345" max="13349" width="9.140625" style="87" customWidth="1"/>
    <col min="13350" max="13568" width="9.140625" style="87"/>
    <col min="13569" max="13569" width="8.28515625" style="87" customWidth="1"/>
    <col min="13570" max="13570" width="22.42578125" style="87" customWidth="1"/>
    <col min="13571" max="13571" width="4.7109375" style="87" customWidth="1"/>
    <col min="13572" max="13572" width="4.42578125" style="87" customWidth="1"/>
    <col min="13573" max="13573" width="6.7109375" style="87" customWidth="1"/>
    <col min="13574" max="13574" width="2.7109375" style="87" customWidth="1"/>
    <col min="13575" max="13575" width="10.7109375" style="87" customWidth="1"/>
    <col min="13576" max="13576" width="11" style="87" customWidth="1"/>
    <col min="13577" max="13577" width="9.7109375" style="87" customWidth="1"/>
    <col min="13578" max="13578" width="0" style="87" hidden="1" customWidth="1"/>
    <col min="13579" max="13579" width="11" style="87" customWidth="1"/>
    <col min="13580" max="13580" width="5.28515625" style="87" customWidth="1"/>
    <col min="13581" max="13581" width="0" style="87" hidden="1" customWidth="1"/>
    <col min="13582" max="13582" width="9.85546875" style="87" customWidth="1"/>
    <col min="13583" max="13583" width="9.28515625" style="87" customWidth="1"/>
    <col min="13584" max="13584" width="6.140625" style="87" customWidth="1"/>
    <col min="13585" max="13585" width="10.85546875" style="87" customWidth="1"/>
    <col min="13586" max="13586" width="11" style="87" customWidth="1"/>
    <col min="13587" max="13587" width="11.5703125" style="87" customWidth="1"/>
    <col min="13588" max="13588" width="10.7109375" style="87" customWidth="1"/>
    <col min="13589" max="13589" width="11.42578125" style="87" customWidth="1"/>
    <col min="13590" max="13590" width="9.85546875" style="87" customWidth="1"/>
    <col min="13591" max="13591" width="9.42578125" style="87" customWidth="1"/>
    <col min="13592" max="13592" width="4.85546875" style="87" customWidth="1"/>
    <col min="13593" max="13593" width="6.28515625" style="87" customWidth="1"/>
    <col min="13594" max="13594" width="11.28515625" style="87" customWidth="1"/>
    <col min="13595" max="13595" width="12" style="87" customWidth="1"/>
    <col min="13596" max="13596" width="11.42578125" style="87" customWidth="1"/>
    <col min="13597" max="13597" width="10.7109375" style="87" customWidth="1"/>
    <col min="13598" max="13598" width="11.28515625" style="87" customWidth="1"/>
    <col min="13599" max="13599" width="11.42578125" style="87" customWidth="1"/>
    <col min="13600" max="13600" width="2" style="87" customWidth="1"/>
    <col min="13601" max="13605" width="9.140625" style="87" customWidth="1"/>
    <col min="13606" max="13824" width="9.140625" style="87"/>
    <col min="13825" max="13825" width="8.28515625" style="87" customWidth="1"/>
    <col min="13826" max="13826" width="22.42578125" style="87" customWidth="1"/>
    <col min="13827" max="13827" width="4.7109375" style="87" customWidth="1"/>
    <col min="13828" max="13828" width="4.42578125" style="87" customWidth="1"/>
    <col min="13829" max="13829" width="6.7109375" style="87" customWidth="1"/>
    <col min="13830" max="13830" width="2.7109375" style="87" customWidth="1"/>
    <col min="13831" max="13831" width="10.7109375" style="87" customWidth="1"/>
    <col min="13832" max="13832" width="11" style="87" customWidth="1"/>
    <col min="13833" max="13833" width="9.7109375" style="87" customWidth="1"/>
    <col min="13834" max="13834" width="0" style="87" hidden="1" customWidth="1"/>
    <col min="13835" max="13835" width="11" style="87" customWidth="1"/>
    <col min="13836" max="13836" width="5.28515625" style="87" customWidth="1"/>
    <col min="13837" max="13837" width="0" style="87" hidden="1" customWidth="1"/>
    <col min="13838" max="13838" width="9.85546875" style="87" customWidth="1"/>
    <col min="13839" max="13839" width="9.28515625" style="87" customWidth="1"/>
    <col min="13840" max="13840" width="6.140625" style="87" customWidth="1"/>
    <col min="13841" max="13841" width="10.85546875" style="87" customWidth="1"/>
    <col min="13842" max="13842" width="11" style="87" customWidth="1"/>
    <col min="13843" max="13843" width="11.5703125" style="87" customWidth="1"/>
    <col min="13844" max="13844" width="10.7109375" style="87" customWidth="1"/>
    <col min="13845" max="13845" width="11.42578125" style="87" customWidth="1"/>
    <col min="13846" max="13846" width="9.85546875" style="87" customWidth="1"/>
    <col min="13847" max="13847" width="9.42578125" style="87" customWidth="1"/>
    <col min="13848" max="13848" width="4.85546875" style="87" customWidth="1"/>
    <col min="13849" max="13849" width="6.28515625" style="87" customWidth="1"/>
    <col min="13850" max="13850" width="11.28515625" style="87" customWidth="1"/>
    <col min="13851" max="13851" width="12" style="87" customWidth="1"/>
    <col min="13852" max="13852" width="11.42578125" style="87" customWidth="1"/>
    <col min="13853" max="13853" width="10.7109375" style="87" customWidth="1"/>
    <col min="13854" max="13854" width="11.28515625" style="87" customWidth="1"/>
    <col min="13855" max="13855" width="11.42578125" style="87" customWidth="1"/>
    <col min="13856" max="13856" width="2" style="87" customWidth="1"/>
    <col min="13857" max="13861" width="9.140625" style="87" customWidth="1"/>
    <col min="13862" max="14080" width="9.140625" style="87"/>
    <col min="14081" max="14081" width="8.28515625" style="87" customWidth="1"/>
    <col min="14082" max="14082" width="22.42578125" style="87" customWidth="1"/>
    <col min="14083" max="14083" width="4.7109375" style="87" customWidth="1"/>
    <col min="14084" max="14084" width="4.42578125" style="87" customWidth="1"/>
    <col min="14085" max="14085" width="6.7109375" style="87" customWidth="1"/>
    <col min="14086" max="14086" width="2.7109375" style="87" customWidth="1"/>
    <col min="14087" max="14087" width="10.7109375" style="87" customWidth="1"/>
    <col min="14088" max="14088" width="11" style="87" customWidth="1"/>
    <col min="14089" max="14089" width="9.7109375" style="87" customWidth="1"/>
    <col min="14090" max="14090" width="0" style="87" hidden="1" customWidth="1"/>
    <col min="14091" max="14091" width="11" style="87" customWidth="1"/>
    <col min="14092" max="14092" width="5.28515625" style="87" customWidth="1"/>
    <col min="14093" max="14093" width="0" style="87" hidden="1" customWidth="1"/>
    <col min="14094" max="14094" width="9.85546875" style="87" customWidth="1"/>
    <col min="14095" max="14095" width="9.28515625" style="87" customWidth="1"/>
    <col min="14096" max="14096" width="6.140625" style="87" customWidth="1"/>
    <col min="14097" max="14097" width="10.85546875" style="87" customWidth="1"/>
    <col min="14098" max="14098" width="11" style="87" customWidth="1"/>
    <col min="14099" max="14099" width="11.5703125" style="87" customWidth="1"/>
    <col min="14100" max="14100" width="10.7109375" style="87" customWidth="1"/>
    <col min="14101" max="14101" width="11.42578125" style="87" customWidth="1"/>
    <col min="14102" max="14102" width="9.85546875" style="87" customWidth="1"/>
    <col min="14103" max="14103" width="9.42578125" style="87" customWidth="1"/>
    <col min="14104" max="14104" width="4.85546875" style="87" customWidth="1"/>
    <col min="14105" max="14105" width="6.28515625" style="87" customWidth="1"/>
    <col min="14106" max="14106" width="11.28515625" style="87" customWidth="1"/>
    <col min="14107" max="14107" width="12" style="87" customWidth="1"/>
    <col min="14108" max="14108" width="11.42578125" style="87" customWidth="1"/>
    <col min="14109" max="14109" width="10.7109375" style="87" customWidth="1"/>
    <col min="14110" max="14110" width="11.28515625" style="87" customWidth="1"/>
    <col min="14111" max="14111" width="11.42578125" style="87" customWidth="1"/>
    <col min="14112" max="14112" width="2" style="87" customWidth="1"/>
    <col min="14113" max="14117" width="9.140625" style="87" customWidth="1"/>
    <col min="14118" max="14336" width="9.140625" style="87"/>
    <col min="14337" max="14337" width="8.28515625" style="87" customWidth="1"/>
    <col min="14338" max="14338" width="22.42578125" style="87" customWidth="1"/>
    <col min="14339" max="14339" width="4.7109375" style="87" customWidth="1"/>
    <col min="14340" max="14340" width="4.42578125" style="87" customWidth="1"/>
    <col min="14341" max="14341" width="6.7109375" style="87" customWidth="1"/>
    <col min="14342" max="14342" width="2.7109375" style="87" customWidth="1"/>
    <col min="14343" max="14343" width="10.7109375" style="87" customWidth="1"/>
    <col min="14344" max="14344" width="11" style="87" customWidth="1"/>
    <col min="14345" max="14345" width="9.7109375" style="87" customWidth="1"/>
    <col min="14346" max="14346" width="0" style="87" hidden="1" customWidth="1"/>
    <col min="14347" max="14347" width="11" style="87" customWidth="1"/>
    <col min="14348" max="14348" width="5.28515625" style="87" customWidth="1"/>
    <col min="14349" max="14349" width="0" style="87" hidden="1" customWidth="1"/>
    <col min="14350" max="14350" width="9.85546875" style="87" customWidth="1"/>
    <col min="14351" max="14351" width="9.28515625" style="87" customWidth="1"/>
    <col min="14352" max="14352" width="6.140625" style="87" customWidth="1"/>
    <col min="14353" max="14353" width="10.85546875" style="87" customWidth="1"/>
    <col min="14354" max="14354" width="11" style="87" customWidth="1"/>
    <col min="14355" max="14355" width="11.5703125" style="87" customWidth="1"/>
    <col min="14356" max="14356" width="10.7109375" style="87" customWidth="1"/>
    <col min="14357" max="14357" width="11.42578125" style="87" customWidth="1"/>
    <col min="14358" max="14358" width="9.85546875" style="87" customWidth="1"/>
    <col min="14359" max="14359" width="9.42578125" style="87" customWidth="1"/>
    <col min="14360" max="14360" width="4.85546875" style="87" customWidth="1"/>
    <col min="14361" max="14361" width="6.28515625" style="87" customWidth="1"/>
    <col min="14362" max="14362" width="11.28515625" style="87" customWidth="1"/>
    <col min="14363" max="14363" width="12" style="87" customWidth="1"/>
    <col min="14364" max="14364" width="11.42578125" style="87" customWidth="1"/>
    <col min="14365" max="14365" width="10.7109375" style="87" customWidth="1"/>
    <col min="14366" max="14366" width="11.28515625" style="87" customWidth="1"/>
    <col min="14367" max="14367" width="11.42578125" style="87" customWidth="1"/>
    <col min="14368" max="14368" width="2" style="87" customWidth="1"/>
    <col min="14369" max="14373" width="9.140625" style="87" customWidth="1"/>
    <col min="14374" max="14592" width="9.140625" style="87"/>
    <col min="14593" max="14593" width="8.28515625" style="87" customWidth="1"/>
    <col min="14594" max="14594" width="22.42578125" style="87" customWidth="1"/>
    <col min="14595" max="14595" width="4.7109375" style="87" customWidth="1"/>
    <col min="14596" max="14596" width="4.42578125" style="87" customWidth="1"/>
    <col min="14597" max="14597" width="6.7109375" style="87" customWidth="1"/>
    <col min="14598" max="14598" width="2.7109375" style="87" customWidth="1"/>
    <col min="14599" max="14599" width="10.7109375" style="87" customWidth="1"/>
    <col min="14600" max="14600" width="11" style="87" customWidth="1"/>
    <col min="14601" max="14601" width="9.7109375" style="87" customWidth="1"/>
    <col min="14602" max="14602" width="0" style="87" hidden="1" customWidth="1"/>
    <col min="14603" max="14603" width="11" style="87" customWidth="1"/>
    <col min="14604" max="14604" width="5.28515625" style="87" customWidth="1"/>
    <col min="14605" max="14605" width="0" style="87" hidden="1" customWidth="1"/>
    <col min="14606" max="14606" width="9.85546875" style="87" customWidth="1"/>
    <col min="14607" max="14607" width="9.28515625" style="87" customWidth="1"/>
    <col min="14608" max="14608" width="6.140625" style="87" customWidth="1"/>
    <col min="14609" max="14609" width="10.85546875" style="87" customWidth="1"/>
    <col min="14610" max="14610" width="11" style="87" customWidth="1"/>
    <col min="14611" max="14611" width="11.5703125" style="87" customWidth="1"/>
    <col min="14612" max="14612" width="10.7109375" style="87" customWidth="1"/>
    <col min="14613" max="14613" width="11.42578125" style="87" customWidth="1"/>
    <col min="14614" max="14614" width="9.85546875" style="87" customWidth="1"/>
    <col min="14615" max="14615" width="9.42578125" style="87" customWidth="1"/>
    <col min="14616" max="14616" width="4.85546875" style="87" customWidth="1"/>
    <col min="14617" max="14617" width="6.28515625" style="87" customWidth="1"/>
    <col min="14618" max="14618" width="11.28515625" style="87" customWidth="1"/>
    <col min="14619" max="14619" width="12" style="87" customWidth="1"/>
    <col min="14620" max="14620" width="11.42578125" style="87" customWidth="1"/>
    <col min="14621" max="14621" width="10.7109375" style="87" customWidth="1"/>
    <col min="14622" max="14622" width="11.28515625" style="87" customWidth="1"/>
    <col min="14623" max="14623" width="11.42578125" style="87" customWidth="1"/>
    <col min="14624" max="14624" width="2" style="87" customWidth="1"/>
    <col min="14625" max="14629" width="9.140625" style="87" customWidth="1"/>
    <col min="14630" max="14848" width="9.140625" style="87"/>
    <col min="14849" max="14849" width="8.28515625" style="87" customWidth="1"/>
    <col min="14850" max="14850" width="22.42578125" style="87" customWidth="1"/>
    <col min="14851" max="14851" width="4.7109375" style="87" customWidth="1"/>
    <col min="14852" max="14852" width="4.42578125" style="87" customWidth="1"/>
    <col min="14853" max="14853" width="6.7109375" style="87" customWidth="1"/>
    <col min="14854" max="14854" width="2.7109375" style="87" customWidth="1"/>
    <col min="14855" max="14855" width="10.7109375" style="87" customWidth="1"/>
    <col min="14856" max="14856" width="11" style="87" customWidth="1"/>
    <col min="14857" max="14857" width="9.7109375" style="87" customWidth="1"/>
    <col min="14858" max="14858" width="0" style="87" hidden="1" customWidth="1"/>
    <col min="14859" max="14859" width="11" style="87" customWidth="1"/>
    <col min="14860" max="14860" width="5.28515625" style="87" customWidth="1"/>
    <col min="14861" max="14861" width="0" style="87" hidden="1" customWidth="1"/>
    <col min="14862" max="14862" width="9.85546875" style="87" customWidth="1"/>
    <col min="14863" max="14863" width="9.28515625" style="87" customWidth="1"/>
    <col min="14864" max="14864" width="6.140625" style="87" customWidth="1"/>
    <col min="14865" max="14865" width="10.85546875" style="87" customWidth="1"/>
    <col min="14866" max="14866" width="11" style="87" customWidth="1"/>
    <col min="14867" max="14867" width="11.5703125" style="87" customWidth="1"/>
    <col min="14868" max="14868" width="10.7109375" style="87" customWidth="1"/>
    <col min="14869" max="14869" width="11.42578125" style="87" customWidth="1"/>
    <col min="14870" max="14870" width="9.85546875" style="87" customWidth="1"/>
    <col min="14871" max="14871" width="9.42578125" style="87" customWidth="1"/>
    <col min="14872" max="14872" width="4.85546875" style="87" customWidth="1"/>
    <col min="14873" max="14873" width="6.28515625" style="87" customWidth="1"/>
    <col min="14874" max="14874" width="11.28515625" style="87" customWidth="1"/>
    <col min="14875" max="14875" width="12" style="87" customWidth="1"/>
    <col min="14876" max="14876" width="11.42578125" style="87" customWidth="1"/>
    <col min="14877" max="14877" width="10.7109375" style="87" customWidth="1"/>
    <col min="14878" max="14878" width="11.28515625" style="87" customWidth="1"/>
    <col min="14879" max="14879" width="11.42578125" style="87" customWidth="1"/>
    <col min="14880" max="14880" width="2" style="87" customWidth="1"/>
    <col min="14881" max="14885" width="9.140625" style="87" customWidth="1"/>
    <col min="14886" max="15104" width="9.140625" style="87"/>
    <col min="15105" max="15105" width="8.28515625" style="87" customWidth="1"/>
    <col min="15106" max="15106" width="22.42578125" style="87" customWidth="1"/>
    <col min="15107" max="15107" width="4.7109375" style="87" customWidth="1"/>
    <col min="15108" max="15108" width="4.42578125" style="87" customWidth="1"/>
    <col min="15109" max="15109" width="6.7109375" style="87" customWidth="1"/>
    <col min="15110" max="15110" width="2.7109375" style="87" customWidth="1"/>
    <col min="15111" max="15111" width="10.7109375" style="87" customWidth="1"/>
    <col min="15112" max="15112" width="11" style="87" customWidth="1"/>
    <col min="15113" max="15113" width="9.7109375" style="87" customWidth="1"/>
    <col min="15114" max="15114" width="0" style="87" hidden="1" customWidth="1"/>
    <col min="15115" max="15115" width="11" style="87" customWidth="1"/>
    <col min="15116" max="15116" width="5.28515625" style="87" customWidth="1"/>
    <col min="15117" max="15117" width="0" style="87" hidden="1" customWidth="1"/>
    <col min="15118" max="15118" width="9.85546875" style="87" customWidth="1"/>
    <col min="15119" max="15119" width="9.28515625" style="87" customWidth="1"/>
    <col min="15120" max="15120" width="6.140625" style="87" customWidth="1"/>
    <col min="15121" max="15121" width="10.85546875" style="87" customWidth="1"/>
    <col min="15122" max="15122" width="11" style="87" customWidth="1"/>
    <col min="15123" max="15123" width="11.5703125" style="87" customWidth="1"/>
    <col min="15124" max="15124" width="10.7109375" style="87" customWidth="1"/>
    <col min="15125" max="15125" width="11.42578125" style="87" customWidth="1"/>
    <col min="15126" max="15126" width="9.85546875" style="87" customWidth="1"/>
    <col min="15127" max="15127" width="9.42578125" style="87" customWidth="1"/>
    <col min="15128" max="15128" width="4.85546875" style="87" customWidth="1"/>
    <col min="15129" max="15129" width="6.28515625" style="87" customWidth="1"/>
    <col min="15130" max="15130" width="11.28515625" style="87" customWidth="1"/>
    <col min="15131" max="15131" width="12" style="87" customWidth="1"/>
    <col min="15132" max="15132" width="11.42578125" style="87" customWidth="1"/>
    <col min="15133" max="15133" width="10.7109375" style="87" customWidth="1"/>
    <col min="15134" max="15134" width="11.28515625" style="87" customWidth="1"/>
    <col min="15135" max="15135" width="11.42578125" style="87" customWidth="1"/>
    <col min="15136" max="15136" width="2" style="87" customWidth="1"/>
    <col min="15137" max="15141" width="9.140625" style="87" customWidth="1"/>
    <col min="15142" max="15360" width="9.140625" style="87"/>
    <col min="15361" max="15361" width="8.28515625" style="87" customWidth="1"/>
    <col min="15362" max="15362" width="22.42578125" style="87" customWidth="1"/>
    <col min="15363" max="15363" width="4.7109375" style="87" customWidth="1"/>
    <col min="15364" max="15364" width="4.42578125" style="87" customWidth="1"/>
    <col min="15365" max="15365" width="6.7109375" style="87" customWidth="1"/>
    <col min="15366" max="15366" width="2.7109375" style="87" customWidth="1"/>
    <col min="15367" max="15367" width="10.7109375" style="87" customWidth="1"/>
    <col min="15368" max="15368" width="11" style="87" customWidth="1"/>
    <col min="15369" max="15369" width="9.7109375" style="87" customWidth="1"/>
    <col min="15370" max="15370" width="0" style="87" hidden="1" customWidth="1"/>
    <col min="15371" max="15371" width="11" style="87" customWidth="1"/>
    <col min="15372" max="15372" width="5.28515625" style="87" customWidth="1"/>
    <col min="15373" max="15373" width="0" style="87" hidden="1" customWidth="1"/>
    <col min="15374" max="15374" width="9.85546875" style="87" customWidth="1"/>
    <col min="15375" max="15375" width="9.28515625" style="87" customWidth="1"/>
    <col min="15376" max="15376" width="6.140625" style="87" customWidth="1"/>
    <col min="15377" max="15377" width="10.85546875" style="87" customWidth="1"/>
    <col min="15378" max="15378" width="11" style="87" customWidth="1"/>
    <col min="15379" max="15379" width="11.5703125" style="87" customWidth="1"/>
    <col min="15380" max="15380" width="10.7109375" style="87" customWidth="1"/>
    <col min="15381" max="15381" width="11.42578125" style="87" customWidth="1"/>
    <col min="15382" max="15382" width="9.85546875" style="87" customWidth="1"/>
    <col min="15383" max="15383" width="9.42578125" style="87" customWidth="1"/>
    <col min="15384" max="15384" width="4.85546875" style="87" customWidth="1"/>
    <col min="15385" max="15385" width="6.28515625" style="87" customWidth="1"/>
    <col min="15386" max="15386" width="11.28515625" style="87" customWidth="1"/>
    <col min="15387" max="15387" width="12" style="87" customWidth="1"/>
    <col min="15388" max="15388" width="11.42578125" style="87" customWidth="1"/>
    <col min="15389" max="15389" width="10.7109375" style="87" customWidth="1"/>
    <col min="15390" max="15390" width="11.28515625" style="87" customWidth="1"/>
    <col min="15391" max="15391" width="11.42578125" style="87" customWidth="1"/>
    <col min="15392" max="15392" width="2" style="87" customWidth="1"/>
    <col min="15393" max="15397" width="9.140625" style="87" customWidth="1"/>
    <col min="15398" max="15616" width="9.140625" style="87"/>
    <col min="15617" max="15617" width="8.28515625" style="87" customWidth="1"/>
    <col min="15618" max="15618" width="22.42578125" style="87" customWidth="1"/>
    <col min="15619" max="15619" width="4.7109375" style="87" customWidth="1"/>
    <col min="15620" max="15620" width="4.42578125" style="87" customWidth="1"/>
    <col min="15621" max="15621" width="6.7109375" style="87" customWidth="1"/>
    <col min="15622" max="15622" width="2.7109375" style="87" customWidth="1"/>
    <col min="15623" max="15623" width="10.7109375" style="87" customWidth="1"/>
    <col min="15624" max="15624" width="11" style="87" customWidth="1"/>
    <col min="15625" max="15625" width="9.7109375" style="87" customWidth="1"/>
    <col min="15626" max="15626" width="0" style="87" hidden="1" customWidth="1"/>
    <col min="15627" max="15627" width="11" style="87" customWidth="1"/>
    <col min="15628" max="15628" width="5.28515625" style="87" customWidth="1"/>
    <col min="15629" max="15629" width="0" style="87" hidden="1" customWidth="1"/>
    <col min="15630" max="15630" width="9.85546875" style="87" customWidth="1"/>
    <col min="15631" max="15631" width="9.28515625" style="87" customWidth="1"/>
    <col min="15632" max="15632" width="6.140625" style="87" customWidth="1"/>
    <col min="15633" max="15633" width="10.85546875" style="87" customWidth="1"/>
    <col min="15634" max="15634" width="11" style="87" customWidth="1"/>
    <col min="15635" max="15635" width="11.5703125" style="87" customWidth="1"/>
    <col min="15636" max="15636" width="10.7109375" style="87" customWidth="1"/>
    <col min="15637" max="15637" width="11.42578125" style="87" customWidth="1"/>
    <col min="15638" max="15638" width="9.85546875" style="87" customWidth="1"/>
    <col min="15639" max="15639" width="9.42578125" style="87" customWidth="1"/>
    <col min="15640" max="15640" width="4.85546875" style="87" customWidth="1"/>
    <col min="15641" max="15641" width="6.28515625" style="87" customWidth="1"/>
    <col min="15642" max="15642" width="11.28515625" style="87" customWidth="1"/>
    <col min="15643" max="15643" width="12" style="87" customWidth="1"/>
    <col min="15644" max="15644" width="11.42578125" style="87" customWidth="1"/>
    <col min="15645" max="15645" width="10.7109375" style="87" customWidth="1"/>
    <col min="15646" max="15646" width="11.28515625" style="87" customWidth="1"/>
    <col min="15647" max="15647" width="11.42578125" style="87" customWidth="1"/>
    <col min="15648" max="15648" width="2" style="87" customWidth="1"/>
    <col min="15649" max="15653" width="9.140625" style="87" customWidth="1"/>
    <col min="15654" max="15872" width="9.140625" style="87"/>
    <col min="15873" max="15873" width="8.28515625" style="87" customWidth="1"/>
    <col min="15874" max="15874" width="22.42578125" style="87" customWidth="1"/>
    <col min="15875" max="15875" width="4.7109375" style="87" customWidth="1"/>
    <col min="15876" max="15876" width="4.42578125" style="87" customWidth="1"/>
    <col min="15877" max="15877" width="6.7109375" style="87" customWidth="1"/>
    <col min="15878" max="15878" width="2.7109375" style="87" customWidth="1"/>
    <col min="15879" max="15879" width="10.7109375" style="87" customWidth="1"/>
    <col min="15880" max="15880" width="11" style="87" customWidth="1"/>
    <col min="15881" max="15881" width="9.7109375" style="87" customWidth="1"/>
    <col min="15882" max="15882" width="0" style="87" hidden="1" customWidth="1"/>
    <col min="15883" max="15883" width="11" style="87" customWidth="1"/>
    <col min="15884" max="15884" width="5.28515625" style="87" customWidth="1"/>
    <col min="15885" max="15885" width="0" style="87" hidden="1" customWidth="1"/>
    <col min="15886" max="15886" width="9.85546875" style="87" customWidth="1"/>
    <col min="15887" max="15887" width="9.28515625" style="87" customWidth="1"/>
    <col min="15888" max="15888" width="6.140625" style="87" customWidth="1"/>
    <col min="15889" max="15889" width="10.85546875" style="87" customWidth="1"/>
    <col min="15890" max="15890" width="11" style="87" customWidth="1"/>
    <col min="15891" max="15891" width="11.5703125" style="87" customWidth="1"/>
    <col min="15892" max="15892" width="10.7109375" style="87" customWidth="1"/>
    <col min="15893" max="15893" width="11.42578125" style="87" customWidth="1"/>
    <col min="15894" max="15894" width="9.85546875" style="87" customWidth="1"/>
    <col min="15895" max="15895" width="9.42578125" style="87" customWidth="1"/>
    <col min="15896" max="15896" width="4.85546875" style="87" customWidth="1"/>
    <col min="15897" max="15897" width="6.28515625" style="87" customWidth="1"/>
    <col min="15898" max="15898" width="11.28515625" style="87" customWidth="1"/>
    <col min="15899" max="15899" width="12" style="87" customWidth="1"/>
    <col min="15900" max="15900" width="11.42578125" style="87" customWidth="1"/>
    <col min="15901" max="15901" width="10.7109375" style="87" customWidth="1"/>
    <col min="15902" max="15902" width="11.28515625" style="87" customWidth="1"/>
    <col min="15903" max="15903" width="11.42578125" style="87" customWidth="1"/>
    <col min="15904" max="15904" width="2" style="87" customWidth="1"/>
    <col min="15905" max="15909" width="9.140625" style="87" customWidth="1"/>
    <col min="15910" max="16128" width="9.140625" style="87"/>
    <col min="16129" max="16129" width="8.28515625" style="87" customWidth="1"/>
    <col min="16130" max="16130" width="22.42578125" style="87" customWidth="1"/>
    <col min="16131" max="16131" width="4.7109375" style="87" customWidth="1"/>
    <col min="16132" max="16132" width="4.42578125" style="87" customWidth="1"/>
    <col min="16133" max="16133" width="6.7109375" style="87" customWidth="1"/>
    <col min="16134" max="16134" width="2.7109375" style="87" customWidth="1"/>
    <col min="16135" max="16135" width="10.7109375" style="87" customWidth="1"/>
    <col min="16136" max="16136" width="11" style="87" customWidth="1"/>
    <col min="16137" max="16137" width="9.7109375" style="87" customWidth="1"/>
    <col min="16138" max="16138" width="0" style="87" hidden="1" customWidth="1"/>
    <col min="16139" max="16139" width="11" style="87" customWidth="1"/>
    <col min="16140" max="16140" width="5.28515625" style="87" customWidth="1"/>
    <col min="16141" max="16141" width="0" style="87" hidden="1" customWidth="1"/>
    <col min="16142" max="16142" width="9.85546875" style="87" customWidth="1"/>
    <col min="16143" max="16143" width="9.28515625" style="87" customWidth="1"/>
    <col min="16144" max="16144" width="6.140625" style="87" customWidth="1"/>
    <col min="16145" max="16145" width="10.85546875" style="87" customWidth="1"/>
    <col min="16146" max="16146" width="11" style="87" customWidth="1"/>
    <col min="16147" max="16147" width="11.5703125" style="87" customWidth="1"/>
    <col min="16148" max="16148" width="10.7109375" style="87" customWidth="1"/>
    <col min="16149" max="16149" width="11.42578125" style="87" customWidth="1"/>
    <col min="16150" max="16150" width="9.85546875" style="87" customWidth="1"/>
    <col min="16151" max="16151" width="9.42578125" style="87" customWidth="1"/>
    <col min="16152" max="16152" width="4.85546875" style="87" customWidth="1"/>
    <col min="16153" max="16153" width="6.28515625" style="87" customWidth="1"/>
    <col min="16154" max="16154" width="11.28515625" style="87" customWidth="1"/>
    <col min="16155" max="16155" width="12" style="87" customWidth="1"/>
    <col min="16156" max="16156" width="11.42578125" style="87" customWidth="1"/>
    <col min="16157" max="16157" width="10.7109375" style="87" customWidth="1"/>
    <col min="16158" max="16158" width="11.28515625" style="87" customWidth="1"/>
    <col min="16159" max="16159" width="11.42578125" style="87" customWidth="1"/>
    <col min="16160" max="16160" width="2" style="87" customWidth="1"/>
    <col min="16161" max="16165" width="9.140625" style="87" customWidth="1"/>
    <col min="16166" max="16384" width="9.140625" style="87"/>
  </cols>
  <sheetData>
    <row r="1" spans="1:37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Q1" s="109"/>
      <c r="R1" s="109"/>
      <c r="S1" s="109"/>
      <c r="T1" s="109"/>
      <c r="U1" s="109"/>
      <c r="AB1" s="426"/>
      <c r="AC1" s="427"/>
      <c r="AD1" s="427"/>
      <c r="AE1" s="427"/>
    </row>
    <row r="2" spans="1:37" ht="18.75" customHeight="1" x14ac:dyDescent="0.25">
      <c r="B2" s="110" t="s">
        <v>204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G2" s="87">
        <v>1.4</v>
      </c>
    </row>
    <row r="3" spans="1:37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G3" s="87">
        <v>1.4</v>
      </c>
    </row>
    <row r="4" spans="1:37" ht="41.25" customHeight="1" x14ac:dyDescent="0.25">
      <c r="A4" s="428" t="s">
        <v>149</v>
      </c>
      <c r="B4" s="428" t="s">
        <v>150</v>
      </c>
      <c r="C4" s="430" t="s">
        <v>151</v>
      </c>
      <c r="D4" s="431"/>
      <c r="E4" s="431"/>
      <c r="F4" s="432"/>
      <c r="G4" s="430" t="s">
        <v>152</v>
      </c>
      <c r="H4" s="431"/>
      <c r="I4" s="431"/>
      <c r="J4" s="431"/>
      <c r="K4" s="431"/>
      <c r="L4" s="431"/>
      <c r="M4" s="432"/>
      <c r="N4" s="371" t="s">
        <v>153</v>
      </c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372"/>
      <c r="Z4" s="436" t="s">
        <v>154</v>
      </c>
      <c r="AA4" s="437"/>
      <c r="AB4" s="425" t="s">
        <v>155</v>
      </c>
      <c r="AC4" s="425"/>
      <c r="AD4" s="112"/>
      <c r="AE4" s="112"/>
      <c r="AG4" s="87">
        <v>1.4</v>
      </c>
    </row>
    <row r="5" spans="1:37" ht="48.75" customHeight="1" x14ac:dyDescent="0.25">
      <c r="A5" s="429"/>
      <c r="B5" s="429"/>
      <c r="C5" s="433"/>
      <c r="D5" s="434"/>
      <c r="E5" s="434"/>
      <c r="F5" s="435"/>
      <c r="G5" s="433"/>
      <c r="H5" s="434"/>
      <c r="I5" s="434"/>
      <c r="J5" s="434"/>
      <c r="K5" s="434"/>
      <c r="L5" s="434"/>
      <c r="M5" s="435"/>
      <c r="N5" s="371" t="s">
        <v>156</v>
      </c>
      <c r="O5" s="412"/>
      <c r="P5" s="412"/>
      <c r="Q5" s="372"/>
      <c r="R5" s="371" t="s">
        <v>157</v>
      </c>
      <c r="S5" s="412"/>
      <c r="T5" s="412"/>
      <c r="U5" s="372"/>
      <c r="V5" s="371" t="s">
        <v>129</v>
      </c>
      <c r="W5" s="412"/>
      <c r="X5" s="412"/>
      <c r="Y5" s="372"/>
      <c r="Z5" s="438"/>
      <c r="AA5" s="439"/>
      <c r="AB5" s="425"/>
      <c r="AC5" s="425"/>
      <c r="AD5" s="112"/>
      <c r="AE5" s="112"/>
      <c r="AG5" s="87">
        <v>1.4</v>
      </c>
    </row>
    <row r="6" spans="1:37" ht="18" customHeight="1" x14ac:dyDescent="0.25">
      <c r="A6" s="113">
        <v>1</v>
      </c>
      <c r="B6" s="114">
        <v>2</v>
      </c>
      <c r="C6" s="383">
        <v>3</v>
      </c>
      <c r="D6" s="413"/>
      <c r="E6" s="413"/>
      <c r="F6" s="384"/>
      <c r="G6" s="383">
        <v>4</v>
      </c>
      <c r="H6" s="413"/>
      <c r="I6" s="413"/>
      <c r="J6" s="413"/>
      <c r="K6" s="413"/>
      <c r="L6" s="413"/>
      <c r="M6" s="384"/>
      <c r="N6" s="385">
        <v>5</v>
      </c>
      <c r="O6" s="414"/>
      <c r="P6" s="414"/>
      <c r="Q6" s="386"/>
      <c r="R6" s="385">
        <v>6</v>
      </c>
      <c r="S6" s="385"/>
      <c r="T6" s="385"/>
      <c r="U6" s="385"/>
      <c r="V6" s="385">
        <v>7</v>
      </c>
      <c r="W6" s="414"/>
      <c r="X6" s="414"/>
      <c r="Y6" s="414"/>
      <c r="Z6" s="440">
        <v>8</v>
      </c>
      <c r="AA6" s="440"/>
      <c r="AB6" s="385">
        <v>9</v>
      </c>
      <c r="AC6" s="386"/>
      <c r="AD6" s="115"/>
      <c r="AE6" s="115"/>
      <c r="AG6" s="87">
        <v>1.4</v>
      </c>
      <c r="AH6" s="416">
        <v>46210</v>
      </c>
      <c r="AI6" s="417"/>
      <c r="AJ6" s="417"/>
      <c r="AK6" s="418"/>
    </row>
    <row r="7" spans="1:37" ht="20.100000000000001" customHeight="1" x14ac:dyDescent="0.25">
      <c r="A7" s="113">
        <v>1</v>
      </c>
      <c r="B7" s="245" t="s">
        <v>240</v>
      </c>
      <c r="C7" s="443">
        <v>2006</v>
      </c>
      <c r="D7" s="444"/>
      <c r="E7" s="444"/>
      <c r="F7" s="445"/>
      <c r="G7" s="446" t="s">
        <v>239</v>
      </c>
      <c r="H7" s="447"/>
      <c r="I7" s="447"/>
      <c r="J7" s="447"/>
      <c r="K7" s="447"/>
      <c r="L7" s="447"/>
      <c r="M7" s="448"/>
      <c r="N7" s="449"/>
      <c r="O7" s="450"/>
      <c r="P7" s="450"/>
      <c r="Q7" s="451"/>
      <c r="R7" s="344">
        <v>60</v>
      </c>
      <c r="S7" s="452"/>
      <c r="T7" s="452"/>
      <c r="U7" s="345"/>
      <c r="V7" s="344">
        <v>60</v>
      </c>
      <c r="W7" s="452"/>
      <c r="X7" s="452"/>
      <c r="Y7" s="452"/>
      <c r="Z7" s="344">
        <f>V7/R7*100</f>
        <v>100</v>
      </c>
      <c r="AA7" s="344"/>
      <c r="AB7" s="441"/>
      <c r="AC7" s="442"/>
      <c r="AD7" s="117"/>
      <c r="AE7" s="117"/>
      <c r="AG7" s="87">
        <v>1.4</v>
      </c>
      <c r="AH7" s="416">
        <v>22726</v>
      </c>
      <c r="AI7" s="417"/>
      <c r="AJ7" s="417"/>
      <c r="AK7" s="418"/>
    </row>
    <row r="8" spans="1:37" ht="20.100000000000001" customHeight="1" x14ac:dyDescent="0.25">
      <c r="A8" s="113">
        <v>2</v>
      </c>
      <c r="B8" s="116"/>
      <c r="C8" s="453"/>
      <c r="D8" s="454"/>
      <c r="E8" s="454"/>
      <c r="F8" s="455"/>
      <c r="G8" s="397"/>
      <c r="H8" s="456"/>
      <c r="I8" s="456"/>
      <c r="J8" s="456"/>
      <c r="K8" s="456"/>
      <c r="L8" s="456"/>
      <c r="M8" s="398"/>
      <c r="N8" s="449"/>
      <c r="O8" s="450"/>
      <c r="P8" s="450"/>
      <c r="Q8" s="451"/>
      <c r="R8" s="344"/>
      <c r="S8" s="452"/>
      <c r="T8" s="452"/>
      <c r="U8" s="345"/>
      <c r="V8" s="344"/>
      <c r="W8" s="344"/>
      <c r="X8" s="344"/>
      <c r="Y8" s="344"/>
      <c r="Z8" s="344"/>
      <c r="AA8" s="344"/>
      <c r="AB8" s="441"/>
      <c r="AC8" s="442"/>
      <c r="AD8" s="117"/>
      <c r="AE8" s="117"/>
      <c r="AG8" s="87">
        <v>1.4</v>
      </c>
      <c r="AH8" s="416">
        <v>9238</v>
      </c>
      <c r="AI8" s="417"/>
      <c r="AJ8" s="417"/>
      <c r="AK8" s="418"/>
    </row>
    <row r="9" spans="1:37" ht="20.100000000000001" customHeight="1" x14ac:dyDescent="0.25">
      <c r="A9" s="113">
        <v>3</v>
      </c>
      <c r="B9" s="116"/>
      <c r="C9" s="453"/>
      <c r="D9" s="454"/>
      <c r="E9" s="454"/>
      <c r="F9" s="455"/>
      <c r="G9" s="397"/>
      <c r="H9" s="456"/>
      <c r="I9" s="456"/>
      <c r="J9" s="456"/>
      <c r="K9" s="456"/>
      <c r="L9" s="456"/>
      <c r="M9" s="398"/>
      <c r="N9" s="449"/>
      <c r="O9" s="450"/>
      <c r="P9" s="450"/>
      <c r="Q9" s="451"/>
      <c r="R9" s="344"/>
      <c r="S9" s="344"/>
      <c r="T9" s="344"/>
      <c r="U9" s="344"/>
      <c r="V9" s="344"/>
      <c r="W9" s="452"/>
      <c r="X9" s="452"/>
      <c r="Y9" s="345"/>
      <c r="Z9" s="344"/>
      <c r="AA9" s="344"/>
      <c r="AB9" s="441"/>
      <c r="AC9" s="442"/>
      <c r="AD9" s="117"/>
      <c r="AE9" s="117"/>
      <c r="AG9" s="87">
        <v>1.4</v>
      </c>
      <c r="AH9" s="416">
        <v>29240</v>
      </c>
      <c r="AI9" s="417"/>
      <c r="AJ9" s="417"/>
      <c r="AK9" s="418"/>
    </row>
    <row r="10" spans="1:37" ht="20.100000000000001" customHeight="1" x14ac:dyDescent="0.25">
      <c r="A10" s="461" t="s">
        <v>148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2">
        <f>SUM(N7:N9)</f>
        <v>0</v>
      </c>
      <c r="O10" s="463"/>
      <c r="P10" s="463"/>
      <c r="Q10" s="464"/>
      <c r="R10" s="465">
        <f>SUM(R7:R9)</f>
        <v>60</v>
      </c>
      <c r="S10" s="465"/>
      <c r="T10" s="465"/>
      <c r="U10" s="465"/>
      <c r="V10" s="465">
        <f>SUM(V7:V9)</f>
        <v>60</v>
      </c>
      <c r="W10" s="466"/>
      <c r="X10" s="466"/>
      <c r="Y10" s="466"/>
      <c r="Z10" s="467">
        <f t="shared" ref="Z10" si="0">V10/R10*100</f>
        <v>100</v>
      </c>
      <c r="AA10" s="467"/>
      <c r="AB10" s="468"/>
      <c r="AC10" s="468"/>
      <c r="AD10" s="118"/>
      <c r="AE10" s="118"/>
      <c r="AG10" s="87">
        <v>1.4</v>
      </c>
    </row>
    <row r="11" spans="1:37" ht="18.75" customHeight="1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120"/>
      <c r="O11" s="120"/>
      <c r="P11" s="120"/>
      <c r="Q11" s="101"/>
      <c r="R11" s="101"/>
      <c r="S11" s="101"/>
      <c r="T11" s="101"/>
      <c r="U11" s="101"/>
      <c r="V11" s="101"/>
      <c r="W11" s="121"/>
      <c r="X11" s="121"/>
      <c r="Y11" s="121"/>
      <c r="Z11" s="121"/>
      <c r="AA11" s="121"/>
      <c r="AB11" s="121"/>
      <c r="AC11" s="121"/>
      <c r="AD11" s="121"/>
      <c r="AE11" s="121"/>
      <c r="AG11" s="87">
        <v>1.35</v>
      </c>
    </row>
    <row r="12" spans="1:37" s="110" customFormat="1" ht="18.75" customHeight="1" x14ac:dyDescent="0.25">
      <c r="B12" s="110" t="s">
        <v>205</v>
      </c>
      <c r="AG12" s="87">
        <v>1.35</v>
      </c>
    </row>
    <row r="13" spans="1:37" s="110" customFormat="1" ht="18.75" customHeight="1" x14ac:dyDescent="0.25">
      <c r="AD13" s="122"/>
      <c r="AG13" s="87">
        <v>1.35</v>
      </c>
    </row>
    <row r="14" spans="1:37" ht="26.25" customHeight="1" x14ac:dyDescent="0.25">
      <c r="A14" s="368" t="s">
        <v>149</v>
      </c>
      <c r="B14" s="368" t="s">
        <v>158</v>
      </c>
      <c r="C14" s="336" t="s">
        <v>150</v>
      </c>
      <c r="D14" s="336"/>
      <c r="E14" s="336"/>
      <c r="F14" s="336"/>
      <c r="G14" s="123" t="s">
        <v>152</v>
      </c>
      <c r="H14" s="124"/>
      <c r="I14" s="124"/>
      <c r="J14" s="124"/>
      <c r="K14" s="124"/>
      <c r="L14" s="124"/>
      <c r="M14" s="125"/>
      <c r="N14" s="430" t="s">
        <v>159</v>
      </c>
      <c r="O14" s="431"/>
      <c r="P14" s="432"/>
      <c r="Q14" s="430" t="s">
        <v>160</v>
      </c>
      <c r="R14" s="431"/>
      <c r="S14" s="431"/>
      <c r="T14" s="431"/>
      <c r="U14" s="431"/>
      <c r="V14" s="431"/>
      <c r="W14" s="431"/>
      <c r="X14" s="431"/>
      <c r="Y14" s="432"/>
      <c r="Z14" s="460" t="s">
        <v>154</v>
      </c>
      <c r="AA14" s="460"/>
      <c r="AB14" s="460"/>
      <c r="AC14" s="460" t="s">
        <v>155</v>
      </c>
      <c r="AD14" s="460"/>
      <c r="AE14" s="460"/>
    </row>
    <row r="15" spans="1:37" ht="18.75" customHeight="1" x14ac:dyDescent="0.25">
      <c r="A15" s="368"/>
      <c r="B15" s="368"/>
      <c r="C15" s="336"/>
      <c r="D15" s="336"/>
      <c r="E15" s="336"/>
      <c r="F15" s="336"/>
      <c r="G15" s="126"/>
      <c r="H15" s="127"/>
      <c r="I15" s="127"/>
      <c r="J15" s="127"/>
      <c r="K15" s="127"/>
      <c r="L15" s="127"/>
      <c r="M15" s="128"/>
      <c r="N15" s="457"/>
      <c r="O15" s="458"/>
      <c r="P15" s="459"/>
      <c r="Q15" s="336" t="s">
        <v>156</v>
      </c>
      <c r="R15" s="336"/>
      <c r="S15" s="336"/>
      <c r="T15" s="336" t="s">
        <v>161</v>
      </c>
      <c r="U15" s="336"/>
      <c r="V15" s="336"/>
      <c r="W15" s="336" t="s">
        <v>162</v>
      </c>
      <c r="X15" s="336"/>
      <c r="Y15" s="336"/>
      <c r="Z15" s="460"/>
      <c r="AA15" s="460"/>
      <c r="AB15" s="460"/>
      <c r="AC15" s="460"/>
      <c r="AD15" s="460"/>
      <c r="AE15" s="460"/>
    </row>
    <row r="16" spans="1:37" ht="39" customHeight="1" x14ac:dyDescent="0.25">
      <c r="A16" s="368"/>
      <c r="B16" s="368"/>
      <c r="C16" s="336"/>
      <c r="D16" s="336"/>
      <c r="E16" s="336"/>
      <c r="F16" s="336"/>
      <c r="G16" s="129"/>
      <c r="H16" s="130"/>
      <c r="I16" s="130"/>
      <c r="J16" s="130"/>
      <c r="K16" s="130"/>
      <c r="L16" s="130"/>
      <c r="M16" s="131"/>
      <c r="N16" s="433"/>
      <c r="O16" s="434"/>
      <c r="P16" s="435"/>
      <c r="Q16" s="336"/>
      <c r="R16" s="336"/>
      <c r="S16" s="336"/>
      <c r="T16" s="336"/>
      <c r="U16" s="336"/>
      <c r="V16" s="336"/>
      <c r="W16" s="336"/>
      <c r="X16" s="336"/>
      <c r="Y16" s="336"/>
      <c r="Z16" s="460"/>
      <c r="AA16" s="460"/>
      <c r="AB16" s="460"/>
      <c r="AC16" s="460"/>
      <c r="AD16" s="460"/>
      <c r="AE16" s="460"/>
    </row>
    <row r="17" spans="1:31" ht="18" customHeight="1" x14ac:dyDescent="0.25">
      <c r="A17" s="113">
        <v>1</v>
      </c>
      <c r="B17" s="113">
        <v>2</v>
      </c>
      <c r="C17" s="425">
        <v>3</v>
      </c>
      <c r="D17" s="425"/>
      <c r="E17" s="425"/>
      <c r="F17" s="425"/>
      <c r="G17" s="383">
        <v>4</v>
      </c>
      <c r="H17" s="413"/>
      <c r="I17" s="413"/>
      <c r="J17" s="413"/>
      <c r="K17" s="413"/>
      <c r="L17" s="413"/>
      <c r="M17" s="384"/>
      <c r="N17" s="383">
        <v>5</v>
      </c>
      <c r="O17" s="383"/>
      <c r="P17" s="383"/>
      <c r="Q17" s="383">
        <v>6</v>
      </c>
      <c r="R17" s="413"/>
      <c r="S17" s="384"/>
      <c r="T17" s="383">
        <v>7</v>
      </c>
      <c r="U17" s="413"/>
      <c r="V17" s="384"/>
      <c r="W17" s="383">
        <v>8</v>
      </c>
      <c r="X17" s="383"/>
      <c r="Y17" s="383"/>
      <c r="Z17" s="132">
        <v>9</v>
      </c>
      <c r="AA17" s="133"/>
      <c r="AB17" s="134"/>
      <c r="AC17" s="132">
        <v>10</v>
      </c>
      <c r="AD17" s="133"/>
      <c r="AE17" s="134"/>
    </row>
    <row r="18" spans="1:31" ht="20.100000000000001" customHeight="1" x14ac:dyDescent="0.25">
      <c r="A18" s="135"/>
      <c r="B18" s="136"/>
      <c r="C18" s="383"/>
      <c r="D18" s="413"/>
      <c r="E18" s="413"/>
      <c r="F18" s="384"/>
      <c r="G18" s="416"/>
      <c r="H18" s="417"/>
      <c r="I18" s="417"/>
      <c r="J18" s="417"/>
      <c r="K18" s="417"/>
      <c r="L18" s="417"/>
      <c r="M18" s="418"/>
      <c r="N18" s="469"/>
      <c r="O18" s="470"/>
      <c r="P18" s="471"/>
      <c r="Q18" s="422"/>
      <c r="R18" s="423"/>
      <c r="S18" s="424"/>
      <c r="T18" s="137"/>
      <c r="U18" s="138"/>
      <c r="V18" s="139"/>
      <c r="W18" s="472"/>
      <c r="X18" s="473"/>
      <c r="Y18" s="474"/>
      <c r="Z18" s="140"/>
      <c r="AA18" s="140"/>
      <c r="AB18" s="141"/>
      <c r="AC18" s="140"/>
      <c r="AD18" s="140"/>
      <c r="AE18" s="141"/>
    </row>
    <row r="19" spans="1:31" ht="20.100000000000001" customHeight="1" x14ac:dyDescent="0.25">
      <c r="A19" s="135"/>
      <c r="B19" s="136"/>
      <c r="C19" s="415"/>
      <c r="D19" s="415"/>
      <c r="E19" s="415"/>
      <c r="F19" s="415"/>
      <c r="G19" s="416"/>
      <c r="H19" s="417"/>
      <c r="I19" s="417"/>
      <c r="J19" s="417"/>
      <c r="K19" s="417"/>
      <c r="L19" s="417"/>
      <c r="M19" s="418"/>
      <c r="N19" s="419"/>
      <c r="O19" s="420"/>
      <c r="P19" s="421"/>
      <c r="Q19" s="422"/>
      <c r="R19" s="423"/>
      <c r="S19" s="424"/>
      <c r="T19" s="137"/>
      <c r="U19" s="138"/>
      <c r="V19" s="139"/>
      <c r="W19" s="422"/>
      <c r="X19" s="423"/>
      <c r="Y19" s="424"/>
      <c r="Z19" s="140"/>
      <c r="AA19" s="140"/>
      <c r="AB19" s="141"/>
      <c r="AC19" s="140"/>
      <c r="AD19" s="140"/>
      <c r="AE19" s="141"/>
    </row>
    <row r="20" spans="1:31" ht="20.100000000000001" customHeight="1" x14ac:dyDescent="0.3">
      <c r="A20" s="461" t="s">
        <v>148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6"/>
      <c r="N20" s="461"/>
      <c r="O20" s="475"/>
      <c r="P20" s="476"/>
      <c r="Q20" s="477">
        <f>SUM(Q18:Q19)</f>
        <v>0</v>
      </c>
      <c r="R20" s="478"/>
      <c r="S20" s="479"/>
      <c r="T20" s="477">
        <f>SUM(T18:T19)</f>
        <v>0</v>
      </c>
      <c r="U20" s="478"/>
      <c r="V20" s="479"/>
      <c r="W20" s="477">
        <f>SUM(W18:W19)</f>
        <v>0</v>
      </c>
      <c r="X20" s="478"/>
      <c r="Y20" s="479"/>
      <c r="Z20" s="142"/>
      <c r="AA20" s="142"/>
      <c r="AB20" s="143"/>
      <c r="AC20" s="142"/>
      <c r="AD20" s="142"/>
      <c r="AE20" s="143"/>
    </row>
    <row r="21" spans="1:31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Q21" s="109"/>
      <c r="R21" s="109"/>
      <c r="S21" s="109"/>
      <c r="T21" s="109"/>
      <c r="U21" s="109"/>
      <c r="AE21" s="109"/>
    </row>
    <row r="22" spans="1:31" s="110" customFormat="1" ht="18.75" customHeight="1" x14ac:dyDescent="0.25">
      <c r="B22" s="110" t="s">
        <v>206</v>
      </c>
    </row>
    <row r="23" spans="1:31" x14ac:dyDescent="0.25">
      <c r="A23" s="144"/>
      <c r="B23" s="144"/>
      <c r="C23" s="144"/>
      <c r="D23" s="144"/>
      <c r="E23" s="144"/>
      <c r="F23" s="144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4"/>
      <c r="AE23" s="146" t="s">
        <v>238</v>
      </c>
    </row>
    <row r="24" spans="1:31" ht="49.5" customHeight="1" x14ac:dyDescent="0.25">
      <c r="A24" s="336" t="s">
        <v>149</v>
      </c>
      <c r="B24" s="336" t="s">
        <v>163</v>
      </c>
      <c r="C24" s="336"/>
      <c r="D24" s="336"/>
      <c r="E24" s="336"/>
      <c r="F24" s="336"/>
      <c r="G24" s="336" t="s">
        <v>164</v>
      </c>
      <c r="H24" s="336"/>
      <c r="I24" s="336"/>
      <c r="J24" s="336"/>
      <c r="K24" s="336"/>
      <c r="L24" s="336" t="s">
        <v>165</v>
      </c>
      <c r="M24" s="336"/>
      <c r="N24" s="336"/>
      <c r="O24" s="336"/>
      <c r="P24" s="336"/>
      <c r="Q24" s="425" t="s">
        <v>166</v>
      </c>
      <c r="R24" s="425"/>
      <c r="S24" s="425"/>
      <c r="T24" s="425"/>
      <c r="U24" s="425"/>
      <c r="V24" s="425" t="s">
        <v>220</v>
      </c>
      <c r="W24" s="425"/>
      <c r="X24" s="425"/>
      <c r="Y24" s="425"/>
      <c r="Z24" s="425"/>
      <c r="AA24" s="336" t="s">
        <v>148</v>
      </c>
      <c r="AB24" s="336"/>
      <c r="AC24" s="336"/>
      <c r="AD24" s="336"/>
      <c r="AE24" s="336"/>
    </row>
    <row r="25" spans="1:31" ht="30" customHeight="1" x14ac:dyDescent="0.25">
      <c r="A25" s="336"/>
      <c r="B25" s="336"/>
      <c r="C25" s="336"/>
      <c r="D25" s="336"/>
      <c r="E25" s="336"/>
      <c r="F25" s="336"/>
      <c r="G25" s="336" t="s">
        <v>167</v>
      </c>
      <c r="H25" s="336" t="s">
        <v>168</v>
      </c>
      <c r="I25" s="336"/>
      <c r="J25" s="336"/>
      <c r="K25" s="336"/>
      <c r="L25" s="336" t="s">
        <v>167</v>
      </c>
      <c r="M25" s="371" t="s">
        <v>168</v>
      </c>
      <c r="N25" s="412"/>
      <c r="O25" s="412"/>
      <c r="P25" s="372"/>
      <c r="Q25" s="336" t="s">
        <v>167</v>
      </c>
      <c r="R25" s="336" t="s">
        <v>168</v>
      </c>
      <c r="S25" s="336"/>
      <c r="T25" s="336"/>
      <c r="U25" s="336"/>
      <c r="V25" s="336" t="s">
        <v>167</v>
      </c>
      <c r="W25" s="336" t="s">
        <v>168</v>
      </c>
      <c r="X25" s="336"/>
      <c r="Y25" s="336"/>
      <c r="Z25" s="336"/>
      <c r="AA25" s="336" t="s">
        <v>167</v>
      </c>
      <c r="AB25" s="336" t="s">
        <v>168</v>
      </c>
      <c r="AC25" s="336"/>
      <c r="AD25" s="336"/>
      <c r="AE25" s="336"/>
    </row>
    <row r="26" spans="1:31" ht="39.950000000000003" customHeight="1" x14ac:dyDescent="0.25">
      <c r="A26" s="336"/>
      <c r="B26" s="336"/>
      <c r="C26" s="336"/>
      <c r="D26" s="336"/>
      <c r="E26" s="336"/>
      <c r="F26" s="336"/>
      <c r="G26" s="336"/>
      <c r="H26" s="61" t="s">
        <v>169</v>
      </c>
      <c r="I26" s="61" t="s">
        <v>170</v>
      </c>
      <c r="J26" s="61" t="s">
        <v>171</v>
      </c>
      <c r="K26" s="61" t="s">
        <v>32</v>
      </c>
      <c r="L26" s="336"/>
      <c r="M26" s="61" t="s">
        <v>169</v>
      </c>
      <c r="N26" s="61" t="s">
        <v>170</v>
      </c>
      <c r="O26" s="61" t="s">
        <v>171</v>
      </c>
      <c r="P26" s="61" t="s">
        <v>32</v>
      </c>
      <c r="Q26" s="336"/>
      <c r="R26" s="61" t="s">
        <v>169</v>
      </c>
      <c r="S26" s="61" t="s">
        <v>170</v>
      </c>
      <c r="T26" s="61" t="s">
        <v>171</v>
      </c>
      <c r="U26" s="61" t="s">
        <v>32</v>
      </c>
      <c r="V26" s="336"/>
      <c r="W26" s="61" t="s">
        <v>169</v>
      </c>
      <c r="X26" s="61" t="s">
        <v>170</v>
      </c>
      <c r="Y26" s="61" t="s">
        <v>171</v>
      </c>
      <c r="Z26" s="61" t="s">
        <v>32</v>
      </c>
      <c r="AA26" s="336"/>
      <c r="AB26" s="61" t="s">
        <v>169</v>
      </c>
      <c r="AC26" s="61" t="s">
        <v>170</v>
      </c>
      <c r="AD26" s="61" t="s">
        <v>171</v>
      </c>
      <c r="AE26" s="61" t="s">
        <v>32</v>
      </c>
    </row>
    <row r="27" spans="1:31" ht="18" customHeight="1" x14ac:dyDescent="0.25">
      <c r="A27" s="61">
        <v>1</v>
      </c>
      <c r="B27" s="336">
        <v>2</v>
      </c>
      <c r="C27" s="336"/>
      <c r="D27" s="336"/>
      <c r="E27" s="336"/>
      <c r="F27" s="336"/>
      <c r="G27" s="61">
        <v>3</v>
      </c>
      <c r="H27" s="61">
        <v>4</v>
      </c>
      <c r="I27" s="61">
        <v>5</v>
      </c>
      <c r="J27" s="61">
        <v>6</v>
      </c>
      <c r="K27" s="61">
        <v>7</v>
      </c>
      <c r="L27" s="61">
        <v>8</v>
      </c>
      <c r="M27" s="61">
        <v>9</v>
      </c>
      <c r="N27" s="61">
        <v>10</v>
      </c>
      <c r="O27" s="61">
        <v>11</v>
      </c>
      <c r="P27" s="61">
        <v>12</v>
      </c>
      <c r="Q27" s="61">
        <v>13</v>
      </c>
      <c r="R27" s="61">
        <v>14</v>
      </c>
      <c r="S27" s="61">
        <v>15</v>
      </c>
      <c r="T27" s="61">
        <v>16</v>
      </c>
      <c r="U27" s="61">
        <v>17</v>
      </c>
      <c r="V27" s="66">
        <v>18</v>
      </c>
      <c r="W27" s="66">
        <v>19</v>
      </c>
      <c r="X27" s="66">
        <v>20</v>
      </c>
      <c r="Y27" s="66">
        <v>21</v>
      </c>
      <c r="Z27" s="66">
        <v>22</v>
      </c>
      <c r="AA27" s="66">
        <v>23</v>
      </c>
      <c r="AB27" s="66">
        <v>24</v>
      </c>
      <c r="AC27" s="66">
        <v>25</v>
      </c>
      <c r="AD27" s="66">
        <v>26</v>
      </c>
      <c r="AE27" s="66">
        <v>27</v>
      </c>
    </row>
    <row r="28" spans="1:31" ht="66" customHeight="1" x14ac:dyDescent="0.25">
      <c r="A28" s="62">
        <v>1</v>
      </c>
      <c r="B28" s="337" t="s">
        <v>40</v>
      </c>
      <c r="C28" s="338"/>
      <c r="D28" s="338"/>
      <c r="E28" s="338"/>
      <c r="F28" s="339"/>
      <c r="G28" s="147">
        <f>SUM(H28,I28,J28,K28)</f>
        <v>0</v>
      </c>
      <c r="H28" s="148"/>
      <c r="I28" s="148"/>
      <c r="J28" s="148"/>
      <c r="K28" s="148"/>
      <c r="L28" s="238">
        <f>SUM(M28,N28,O28,P28)</f>
        <v>0</v>
      </c>
      <c r="M28" s="150"/>
      <c r="N28" s="150"/>
      <c r="O28" s="150"/>
      <c r="P28" s="150"/>
      <c r="Q28" s="151">
        <f>R28+S28+T28+U28</f>
        <v>222</v>
      </c>
      <c r="R28" s="240">
        <v>122</v>
      </c>
      <c r="S28" s="240"/>
      <c r="T28" s="240"/>
      <c r="U28" s="240">
        <v>100</v>
      </c>
      <c r="V28" s="151"/>
      <c r="W28" s="152"/>
      <c r="X28" s="152"/>
      <c r="Y28" s="152"/>
      <c r="Z28" s="152"/>
      <c r="AA28" s="151">
        <f>AB28+AC28+AD28+AE28</f>
        <v>222</v>
      </c>
      <c r="AB28" s="152">
        <f>H28+M28+R28+W28</f>
        <v>122</v>
      </c>
      <c r="AC28" s="152">
        <f t="shared" ref="AC28:AE32" si="1">I28+N28+S28+X28</f>
        <v>0</v>
      </c>
      <c r="AD28" s="152">
        <f t="shared" si="1"/>
        <v>0</v>
      </c>
      <c r="AE28" s="152">
        <f t="shared" si="1"/>
        <v>100</v>
      </c>
    </row>
    <row r="29" spans="1:31" ht="69.75" customHeight="1" x14ac:dyDescent="0.25">
      <c r="A29" s="62">
        <v>2</v>
      </c>
      <c r="B29" s="337" t="s">
        <v>41</v>
      </c>
      <c r="C29" s="338"/>
      <c r="D29" s="338"/>
      <c r="E29" s="338"/>
      <c r="F29" s="339"/>
      <c r="G29" s="147">
        <f>SUM(H29,I29,J29,K29)</f>
        <v>0</v>
      </c>
      <c r="H29" s="148"/>
      <c r="I29" s="148"/>
      <c r="J29" s="148"/>
      <c r="K29" s="148"/>
      <c r="L29" s="149">
        <f>SUM(M29,N29,O29,P29)</f>
        <v>0</v>
      </c>
      <c r="M29" s="150"/>
      <c r="N29" s="150"/>
      <c r="O29" s="150"/>
      <c r="P29" s="150"/>
      <c r="Q29" s="151">
        <f>R29+S29+T29+U29</f>
        <v>730</v>
      </c>
      <c r="R29" s="240">
        <v>200</v>
      </c>
      <c r="S29" s="240">
        <v>200</v>
      </c>
      <c r="T29" s="240">
        <v>200</v>
      </c>
      <c r="U29" s="240">
        <v>130</v>
      </c>
      <c r="V29" s="151"/>
      <c r="W29" s="152"/>
      <c r="X29" s="152"/>
      <c r="Y29" s="152"/>
      <c r="Z29" s="152"/>
      <c r="AA29" s="151">
        <f>AB29+AC29+AD29+AE29</f>
        <v>730</v>
      </c>
      <c r="AB29" s="152">
        <f>H29+M29+R29+W29</f>
        <v>200</v>
      </c>
      <c r="AC29" s="152">
        <f t="shared" si="1"/>
        <v>200</v>
      </c>
      <c r="AD29" s="152">
        <f t="shared" si="1"/>
        <v>200</v>
      </c>
      <c r="AE29" s="152">
        <f t="shared" si="1"/>
        <v>130</v>
      </c>
    </row>
    <row r="30" spans="1:31" ht="63" customHeight="1" x14ac:dyDescent="0.25">
      <c r="A30" s="62">
        <v>3</v>
      </c>
      <c r="B30" s="337" t="s">
        <v>42</v>
      </c>
      <c r="C30" s="338"/>
      <c r="D30" s="338"/>
      <c r="E30" s="338"/>
      <c r="F30" s="339"/>
      <c r="G30" s="147">
        <f>SUM(H30,I30,J30,K30)</f>
        <v>0</v>
      </c>
      <c r="H30" s="148"/>
      <c r="I30" s="148"/>
      <c r="J30" s="148"/>
      <c r="K30" s="148"/>
      <c r="L30" s="149">
        <f>SUM(M30,N30,O30,P30)</f>
        <v>0</v>
      </c>
      <c r="M30" s="150"/>
      <c r="N30" s="150"/>
      <c r="O30" s="150"/>
      <c r="P30" s="150"/>
      <c r="Q30" s="151">
        <f>R30+S30+T30+U30</f>
        <v>195</v>
      </c>
      <c r="R30" s="240">
        <v>45</v>
      </c>
      <c r="S30" s="240">
        <v>150</v>
      </c>
      <c r="T30" s="240"/>
      <c r="U30" s="240"/>
      <c r="V30" s="151"/>
      <c r="W30" s="152"/>
      <c r="X30" s="152"/>
      <c r="Y30" s="152"/>
      <c r="Z30" s="152"/>
      <c r="AA30" s="151">
        <f>AB30+AC30+AD30+AE30</f>
        <v>195</v>
      </c>
      <c r="AB30" s="152">
        <f>H30+M30+R30+W30</f>
        <v>45</v>
      </c>
      <c r="AC30" s="152">
        <f t="shared" si="1"/>
        <v>150</v>
      </c>
      <c r="AD30" s="152">
        <f t="shared" si="1"/>
        <v>0</v>
      </c>
      <c r="AE30" s="152">
        <f t="shared" si="1"/>
        <v>0</v>
      </c>
    </row>
    <row r="31" spans="1:31" ht="96" customHeight="1" x14ac:dyDescent="0.25">
      <c r="A31" s="62">
        <v>4</v>
      </c>
      <c r="B31" s="337" t="s">
        <v>43</v>
      </c>
      <c r="C31" s="338"/>
      <c r="D31" s="338"/>
      <c r="E31" s="338"/>
      <c r="F31" s="339"/>
      <c r="G31" s="147">
        <f>SUM(H31,I31,J31,K31)</f>
        <v>0</v>
      </c>
      <c r="H31" s="148"/>
      <c r="I31" s="148"/>
      <c r="J31" s="148"/>
      <c r="K31" s="148"/>
      <c r="L31" s="149">
        <f>SUM(M31,N31,O31,P31)</f>
        <v>0</v>
      </c>
      <c r="M31" s="150"/>
      <c r="N31" s="150"/>
      <c r="O31" s="150"/>
      <c r="P31" s="150"/>
      <c r="Q31" s="151">
        <f>R31+S31+T31+U31</f>
        <v>4511.8999999999996</v>
      </c>
      <c r="R31" s="240">
        <v>1862.3</v>
      </c>
      <c r="S31" s="240">
        <v>566.6</v>
      </c>
      <c r="T31" s="240">
        <v>1062.8</v>
      </c>
      <c r="U31" s="240">
        <v>1020.2</v>
      </c>
      <c r="V31" s="151"/>
      <c r="W31" s="152"/>
      <c r="X31" s="152"/>
      <c r="Y31" s="152"/>
      <c r="Z31" s="152"/>
      <c r="AA31" s="151">
        <f>AB31+AC31+AD31+AE31</f>
        <v>4511.8999999999996</v>
      </c>
      <c r="AB31" s="152">
        <f>H31+M31+R31+W31</f>
        <v>1862.3</v>
      </c>
      <c r="AC31" s="152">
        <f t="shared" si="1"/>
        <v>566.6</v>
      </c>
      <c r="AD31" s="152">
        <f t="shared" si="1"/>
        <v>1062.8</v>
      </c>
      <c r="AE31" s="152">
        <f t="shared" si="1"/>
        <v>1020.2</v>
      </c>
    </row>
    <row r="32" spans="1:31" ht="56.25" customHeight="1" x14ac:dyDescent="0.25">
      <c r="A32" s="179">
        <v>5</v>
      </c>
      <c r="B32" s="338" t="s">
        <v>44</v>
      </c>
      <c r="C32" s="338"/>
      <c r="D32" s="338"/>
      <c r="E32" s="338"/>
      <c r="F32" s="339"/>
      <c r="G32" s="147"/>
      <c r="H32" s="170"/>
      <c r="I32" s="170"/>
      <c r="J32" s="170"/>
      <c r="K32" s="170"/>
      <c r="L32" s="149"/>
      <c r="M32" s="150"/>
      <c r="N32" s="150"/>
      <c r="O32" s="150"/>
      <c r="P32" s="150"/>
      <c r="Q32" s="151">
        <f>R32+S32+T32+U32</f>
        <v>0</v>
      </c>
      <c r="R32" s="240"/>
      <c r="S32" s="240"/>
      <c r="T32" s="240"/>
      <c r="U32" s="240"/>
      <c r="V32" s="151"/>
      <c r="W32" s="152"/>
      <c r="X32" s="152"/>
      <c r="Y32" s="152"/>
      <c r="Z32" s="152"/>
      <c r="AA32" s="151">
        <f>AB32+AC32+AD32+AE32</f>
        <v>0</v>
      </c>
      <c r="AB32" s="152">
        <f>H32+M32+R32+W32</f>
        <v>0</v>
      </c>
      <c r="AC32" s="152">
        <f t="shared" si="1"/>
        <v>0</v>
      </c>
      <c r="AD32" s="152">
        <f t="shared" si="1"/>
        <v>0</v>
      </c>
      <c r="AE32" s="152">
        <f t="shared" si="1"/>
        <v>0</v>
      </c>
    </row>
    <row r="33" spans="1:31" ht="50.25" customHeight="1" x14ac:dyDescent="0.25">
      <c r="A33" s="480" t="s">
        <v>148</v>
      </c>
      <c r="B33" s="481"/>
      <c r="C33" s="481"/>
      <c r="D33" s="481"/>
      <c r="E33" s="481"/>
      <c r="F33" s="482"/>
      <c r="G33" s="153">
        <f t="shared" ref="G33:P33" si="2">SUM(G28:G31)</f>
        <v>0</v>
      </c>
      <c r="H33" s="153">
        <f t="shared" si="2"/>
        <v>0</v>
      </c>
      <c r="I33" s="153">
        <f t="shared" si="2"/>
        <v>0</v>
      </c>
      <c r="J33" s="153"/>
      <c r="K33" s="153">
        <f t="shared" si="2"/>
        <v>0</v>
      </c>
      <c r="L33" s="239">
        <f>L28+L29+L30+L31+L32</f>
        <v>0</v>
      </c>
      <c r="M33" s="154"/>
      <c r="N33" s="154">
        <f t="shared" si="2"/>
        <v>0</v>
      </c>
      <c r="O33" s="239">
        <f t="shared" si="2"/>
        <v>0</v>
      </c>
      <c r="P33" s="154">
        <f t="shared" si="2"/>
        <v>0</v>
      </c>
      <c r="Q33" s="155">
        <f>Q28+Q29+Q30+Q31+Q32</f>
        <v>5658.9</v>
      </c>
      <c r="R33" s="241">
        <f t="shared" ref="R33:U33" si="3">R28+R29+R30+R31+R32</f>
        <v>2229.3000000000002</v>
      </c>
      <c r="S33" s="241">
        <f t="shared" si="3"/>
        <v>916.6</v>
      </c>
      <c r="T33" s="241">
        <f t="shared" si="3"/>
        <v>1262.8</v>
      </c>
      <c r="U33" s="241">
        <f t="shared" si="3"/>
        <v>1250.2</v>
      </c>
      <c r="V33" s="155"/>
      <c r="W33" s="155"/>
      <c r="X33" s="155"/>
      <c r="Y33" s="155"/>
      <c r="Z33" s="155"/>
      <c r="AA33" s="155">
        <f>AA28+AA29+AA30+AA31+AA32</f>
        <v>5658.9</v>
      </c>
      <c r="AB33" s="155">
        <f t="shared" ref="AB33:AE33" si="4">AB28+AB29+AB30+AB31+AB32</f>
        <v>2229.3000000000002</v>
      </c>
      <c r="AC33" s="155">
        <f t="shared" si="4"/>
        <v>916.6</v>
      </c>
      <c r="AD33" s="155">
        <f t="shared" si="4"/>
        <v>1262.8</v>
      </c>
      <c r="AE33" s="155">
        <f t="shared" si="4"/>
        <v>1250.2</v>
      </c>
    </row>
    <row r="34" spans="1:31" ht="35.25" customHeight="1" x14ac:dyDescent="0.25">
      <c r="A34" s="483" t="s">
        <v>172</v>
      </c>
      <c r="B34" s="484"/>
      <c r="C34" s="484"/>
      <c r="D34" s="484"/>
      <c r="E34" s="484"/>
      <c r="F34" s="485"/>
      <c r="G34" s="156">
        <f>G33/AA33*100</f>
        <v>0</v>
      </c>
      <c r="H34" s="69"/>
      <c r="I34" s="69"/>
      <c r="J34" s="69"/>
      <c r="K34" s="69"/>
      <c r="L34" s="242">
        <f>L33/AA33*100</f>
        <v>0</v>
      </c>
      <c r="M34" s="69"/>
      <c r="N34" s="69"/>
      <c r="O34" s="69"/>
      <c r="P34" s="69"/>
      <c r="Q34" s="242">
        <f>Q33/AA33*100</f>
        <v>100</v>
      </c>
      <c r="R34" s="158"/>
      <c r="S34" s="158"/>
      <c r="T34" s="158"/>
      <c r="U34" s="158"/>
      <c r="V34" s="157">
        <f>V33/AA33*100</f>
        <v>0</v>
      </c>
      <c r="W34" s="159"/>
      <c r="X34" s="159"/>
      <c r="Y34" s="159"/>
      <c r="Z34" s="159"/>
      <c r="AA34" s="242">
        <f>SUM(G34,L34,Q34,V34)</f>
        <v>100</v>
      </c>
      <c r="AB34" s="159"/>
      <c r="AC34" s="159"/>
      <c r="AD34" s="159"/>
      <c r="AE34" s="159"/>
    </row>
    <row r="35" spans="1:31" s="110" customFormat="1" ht="36" customHeight="1" x14ac:dyDescent="0.25">
      <c r="B35" s="110" t="s">
        <v>207</v>
      </c>
    </row>
    <row r="36" spans="1:31" s="160" customFormat="1" ht="21" customHeight="1" x14ac:dyDescent="0.25">
      <c r="A36" s="486" t="s">
        <v>149</v>
      </c>
      <c r="B36" s="336" t="s">
        <v>173</v>
      </c>
      <c r="C36" s="425" t="s">
        <v>174</v>
      </c>
      <c r="D36" s="425"/>
      <c r="E36" s="336" t="s">
        <v>175</v>
      </c>
      <c r="F36" s="336"/>
      <c r="G36" s="336" t="s">
        <v>176</v>
      </c>
      <c r="H36" s="336"/>
      <c r="I36" s="425" t="s">
        <v>177</v>
      </c>
      <c r="J36" s="425"/>
      <c r="K36" s="371" t="s">
        <v>178</v>
      </c>
      <c r="L36" s="412"/>
      <c r="M36" s="412"/>
      <c r="N36" s="412"/>
      <c r="O36" s="412"/>
      <c r="P36" s="412"/>
      <c r="Q36" s="412"/>
      <c r="R36" s="412"/>
      <c r="S36" s="412"/>
      <c r="T36" s="372"/>
      <c r="U36" s="336" t="s">
        <v>179</v>
      </c>
      <c r="V36" s="336"/>
      <c r="W36" s="336"/>
      <c r="X36" s="336"/>
      <c r="Y36" s="336"/>
      <c r="Z36" s="336" t="s">
        <v>180</v>
      </c>
      <c r="AA36" s="336"/>
      <c r="AB36" s="336"/>
      <c r="AC36" s="336"/>
      <c r="AD36" s="336"/>
      <c r="AE36" s="336"/>
    </row>
    <row r="37" spans="1:31" s="160" customFormat="1" ht="63.75" customHeight="1" x14ac:dyDescent="0.25">
      <c r="A37" s="487"/>
      <c r="B37" s="336"/>
      <c r="C37" s="425"/>
      <c r="D37" s="425"/>
      <c r="E37" s="336"/>
      <c r="F37" s="336"/>
      <c r="G37" s="336"/>
      <c r="H37" s="336"/>
      <c r="I37" s="425"/>
      <c r="J37" s="425"/>
      <c r="K37" s="336" t="s">
        <v>181</v>
      </c>
      <c r="L37" s="336"/>
      <c r="M37" s="336" t="s">
        <v>182</v>
      </c>
      <c r="N37" s="336"/>
      <c r="O37" s="336" t="s">
        <v>183</v>
      </c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</row>
    <row r="38" spans="1:31" s="161" customFormat="1" ht="94.5" customHeight="1" x14ac:dyDescent="0.25">
      <c r="A38" s="488"/>
      <c r="B38" s="336"/>
      <c r="C38" s="425"/>
      <c r="D38" s="425"/>
      <c r="E38" s="336"/>
      <c r="F38" s="336"/>
      <c r="G38" s="336"/>
      <c r="H38" s="336"/>
      <c r="I38" s="425"/>
      <c r="J38" s="425"/>
      <c r="K38" s="336"/>
      <c r="L38" s="336"/>
      <c r="M38" s="336"/>
      <c r="N38" s="336"/>
      <c r="O38" s="336" t="s">
        <v>184</v>
      </c>
      <c r="P38" s="336"/>
      <c r="Q38" s="336" t="s">
        <v>185</v>
      </c>
      <c r="R38" s="336"/>
      <c r="S38" s="336" t="s">
        <v>186</v>
      </c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</row>
    <row r="39" spans="1:31" s="160" customFormat="1" ht="18" customHeight="1" x14ac:dyDescent="0.25">
      <c r="A39" s="66">
        <v>1</v>
      </c>
      <c r="B39" s="61">
        <v>2</v>
      </c>
      <c r="C39" s="336">
        <v>3</v>
      </c>
      <c r="D39" s="336"/>
      <c r="E39" s="336">
        <v>4</v>
      </c>
      <c r="F39" s="336"/>
      <c r="G39" s="336">
        <v>5</v>
      </c>
      <c r="H39" s="336"/>
      <c r="I39" s="336">
        <v>6</v>
      </c>
      <c r="J39" s="336"/>
      <c r="K39" s="371">
        <v>7</v>
      </c>
      <c r="L39" s="372"/>
      <c r="M39" s="371">
        <v>8</v>
      </c>
      <c r="N39" s="372"/>
      <c r="O39" s="336">
        <v>9</v>
      </c>
      <c r="P39" s="336"/>
      <c r="Q39" s="335">
        <v>10</v>
      </c>
      <c r="R39" s="335"/>
      <c r="S39" s="336">
        <v>11</v>
      </c>
      <c r="T39" s="336"/>
      <c r="U39" s="336">
        <v>12</v>
      </c>
      <c r="V39" s="336"/>
      <c r="W39" s="336"/>
      <c r="X39" s="336"/>
      <c r="Y39" s="336"/>
      <c r="Z39" s="336">
        <v>13</v>
      </c>
      <c r="AA39" s="336"/>
      <c r="AB39" s="336"/>
      <c r="AC39" s="336"/>
      <c r="AD39" s="336"/>
      <c r="AE39" s="336"/>
    </row>
    <row r="40" spans="1:31" s="160" customFormat="1" ht="33" customHeight="1" x14ac:dyDescent="0.25">
      <c r="A40" s="62"/>
      <c r="B40" s="162"/>
      <c r="C40" s="489"/>
      <c r="D40" s="489"/>
      <c r="E40" s="490"/>
      <c r="F40" s="490"/>
      <c r="G40" s="490"/>
      <c r="H40" s="490"/>
      <c r="I40" s="490"/>
      <c r="J40" s="490"/>
      <c r="K40" s="491"/>
      <c r="L40" s="492"/>
      <c r="M40" s="493">
        <f>SUM(O40,Q40,S40)</f>
        <v>0</v>
      </c>
      <c r="N40" s="494"/>
      <c r="O40" s="490"/>
      <c r="P40" s="490"/>
      <c r="Q40" s="490"/>
      <c r="R40" s="490"/>
      <c r="S40" s="490"/>
      <c r="T40" s="490"/>
      <c r="U40" s="495"/>
      <c r="V40" s="495"/>
      <c r="W40" s="495"/>
      <c r="X40" s="495"/>
      <c r="Y40" s="495"/>
      <c r="Z40" s="496"/>
      <c r="AA40" s="497"/>
      <c r="AB40" s="497"/>
      <c r="AC40" s="497"/>
      <c r="AD40" s="497"/>
      <c r="AE40" s="498"/>
    </row>
    <row r="41" spans="1:31" s="160" customFormat="1" ht="28.5" customHeight="1" x14ac:dyDescent="0.25">
      <c r="A41" s="62"/>
      <c r="B41" s="162"/>
      <c r="C41" s="489"/>
      <c r="D41" s="489"/>
      <c r="E41" s="490"/>
      <c r="F41" s="490"/>
      <c r="G41" s="490"/>
      <c r="H41" s="490"/>
      <c r="I41" s="490"/>
      <c r="J41" s="490"/>
      <c r="K41" s="491"/>
      <c r="L41" s="492"/>
      <c r="M41" s="493">
        <f>SUM(O41,Q41,S41)</f>
        <v>0</v>
      </c>
      <c r="N41" s="494"/>
      <c r="O41" s="490"/>
      <c r="P41" s="490"/>
      <c r="Q41" s="490"/>
      <c r="R41" s="490"/>
      <c r="S41" s="490"/>
      <c r="T41" s="490"/>
      <c r="U41" s="495"/>
      <c r="V41" s="495"/>
      <c r="W41" s="495"/>
      <c r="X41" s="495"/>
      <c r="Y41" s="495"/>
      <c r="Z41" s="499"/>
      <c r="AA41" s="499"/>
      <c r="AB41" s="499"/>
      <c r="AC41" s="499"/>
      <c r="AD41" s="499"/>
      <c r="AE41" s="499"/>
    </row>
    <row r="42" spans="1:31" s="160" customFormat="1" ht="31.5" customHeight="1" x14ac:dyDescent="0.25">
      <c r="A42" s="62"/>
      <c r="B42" s="162"/>
      <c r="C42" s="489"/>
      <c r="D42" s="489"/>
      <c r="E42" s="490"/>
      <c r="F42" s="490"/>
      <c r="G42" s="490"/>
      <c r="H42" s="490"/>
      <c r="I42" s="490"/>
      <c r="J42" s="490"/>
      <c r="K42" s="491"/>
      <c r="L42" s="492"/>
      <c r="M42" s="493">
        <f>SUM(O42,Q42,S42)</f>
        <v>0</v>
      </c>
      <c r="N42" s="494"/>
      <c r="O42" s="490"/>
      <c r="P42" s="490"/>
      <c r="Q42" s="490"/>
      <c r="R42" s="490"/>
      <c r="S42" s="490"/>
      <c r="T42" s="490"/>
      <c r="U42" s="495"/>
      <c r="V42" s="495"/>
      <c r="W42" s="495"/>
      <c r="X42" s="495"/>
      <c r="Y42" s="495"/>
      <c r="Z42" s="499"/>
      <c r="AA42" s="499"/>
      <c r="AB42" s="499"/>
      <c r="AC42" s="499"/>
      <c r="AD42" s="499"/>
      <c r="AE42" s="499"/>
    </row>
    <row r="43" spans="1:31" s="160" customFormat="1" ht="30.75" customHeight="1" x14ac:dyDescent="0.25">
      <c r="A43" s="62"/>
      <c r="B43" s="162"/>
      <c r="C43" s="489"/>
      <c r="D43" s="489"/>
      <c r="E43" s="490"/>
      <c r="F43" s="490"/>
      <c r="G43" s="490"/>
      <c r="H43" s="490"/>
      <c r="I43" s="490"/>
      <c r="J43" s="490"/>
      <c r="K43" s="491"/>
      <c r="L43" s="492"/>
      <c r="M43" s="493">
        <f>SUM(O43,Q43,S43)</f>
        <v>0</v>
      </c>
      <c r="N43" s="494"/>
      <c r="O43" s="490"/>
      <c r="P43" s="490"/>
      <c r="Q43" s="490"/>
      <c r="R43" s="490"/>
      <c r="S43" s="490"/>
      <c r="T43" s="490"/>
      <c r="U43" s="495"/>
      <c r="V43" s="495"/>
      <c r="W43" s="495"/>
      <c r="X43" s="495"/>
      <c r="Y43" s="495"/>
      <c r="Z43" s="499"/>
      <c r="AA43" s="499"/>
      <c r="AB43" s="499"/>
      <c r="AC43" s="499"/>
      <c r="AD43" s="499"/>
      <c r="AE43" s="499"/>
    </row>
    <row r="44" spans="1:31" s="160" customFormat="1" ht="35.25" customHeight="1" x14ac:dyDescent="0.25">
      <c r="A44" s="507" t="s">
        <v>148</v>
      </c>
      <c r="B44" s="508"/>
      <c r="C44" s="508"/>
      <c r="D44" s="509"/>
      <c r="E44" s="504">
        <f>SUM(E40:E43)</f>
        <v>0</v>
      </c>
      <c r="F44" s="504"/>
      <c r="G44" s="504">
        <f>SUM(G40:G43)</f>
        <v>0</v>
      </c>
      <c r="H44" s="504"/>
      <c r="I44" s="504">
        <f>SUM(I40:I43)</f>
        <v>0</v>
      </c>
      <c r="J44" s="504"/>
      <c r="K44" s="504">
        <f>SUM(K40:K43)</f>
        <v>0</v>
      </c>
      <c r="L44" s="504"/>
      <c r="M44" s="504">
        <f>SUM(M40:M43)</f>
        <v>0</v>
      </c>
      <c r="N44" s="504"/>
      <c r="O44" s="504">
        <f>SUM(O40:O43)</f>
        <v>0</v>
      </c>
      <c r="P44" s="504"/>
      <c r="Q44" s="504">
        <f>SUM(Q40:Q43)</f>
        <v>0</v>
      </c>
      <c r="R44" s="504"/>
      <c r="S44" s="504">
        <f>SUM(S40:S43)</f>
        <v>0</v>
      </c>
      <c r="T44" s="504"/>
      <c r="U44" s="505"/>
      <c r="V44" s="505"/>
      <c r="W44" s="505"/>
      <c r="X44" s="505"/>
      <c r="Y44" s="505"/>
      <c r="Z44" s="506"/>
      <c r="AA44" s="506"/>
      <c r="AB44" s="506"/>
      <c r="AC44" s="506"/>
      <c r="AD44" s="506"/>
      <c r="AE44" s="506"/>
    </row>
    <row r="45" spans="1:31" s="160" customFormat="1" ht="20.100000000000001" customHeight="1" x14ac:dyDescent="0.25">
      <c r="A45" s="100"/>
      <c r="B45" s="100"/>
      <c r="C45" s="100"/>
      <c r="D45" s="100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63"/>
      <c r="V45" s="163"/>
      <c r="W45" s="163"/>
      <c r="X45" s="163"/>
      <c r="Y45" s="163"/>
      <c r="Z45" s="164"/>
      <c r="AA45" s="164"/>
      <c r="AB45" s="164"/>
      <c r="AC45" s="164"/>
      <c r="AD45" s="164"/>
      <c r="AE45" s="164"/>
    </row>
    <row r="46" spans="1:31" s="160" customFormat="1" ht="20.100000000000001" customHeight="1" x14ac:dyDescent="0.25">
      <c r="A46" s="100"/>
      <c r="B46" s="100"/>
      <c r="C46" s="100"/>
      <c r="D46" s="100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63"/>
      <c r="V46" s="163"/>
      <c r="W46" s="163"/>
      <c r="X46" s="163"/>
      <c r="Y46" s="163"/>
      <c r="Z46" s="164"/>
      <c r="AA46" s="164"/>
      <c r="AB46" s="164"/>
      <c r="AC46" s="164"/>
      <c r="AD46" s="164"/>
      <c r="AE46" s="164"/>
    </row>
    <row r="47" spans="1:31" s="160" customFormat="1" ht="20.100000000000001" customHeight="1" x14ac:dyDescent="0.25">
      <c r="A47" s="100"/>
      <c r="B47" s="100"/>
      <c r="C47" s="100"/>
      <c r="D47" s="100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63"/>
      <c r="V47" s="163"/>
      <c r="W47" s="163"/>
      <c r="X47" s="163"/>
      <c r="Y47" s="163"/>
      <c r="Z47" s="164"/>
      <c r="AA47" s="164"/>
      <c r="AB47" s="164"/>
      <c r="AC47" s="164"/>
      <c r="AD47" s="164"/>
      <c r="AE47" s="164"/>
    </row>
    <row r="48" spans="1:31" s="160" customFormat="1" ht="20.100000000000001" customHeight="1" x14ac:dyDescent="0.25">
      <c r="A48" s="100"/>
      <c r="B48" s="100"/>
      <c r="C48" s="100"/>
      <c r="D48" s="100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63"/>
      <c r="V48" s="163"/>
      <c r="W48" s="163"/>
      <c r="X48" s="163"/>
      <c r="Y48" s="163"/>
      <c r="Z48" s="164"/>
      <c r="AA48" s="164"/>
      <c r="AB48" s="164"/>
      <c r="AC48" s="164"/>
      <c r="AD48" s="164"/>
      <c r="AE48" s="164"/>
    </row>
    <row r="49" spans="1:31" s="160" customFormat="1" ht="20.100000000000001" customHeight="1" x14ac:dyDescent="0.25">
      <c r="A49" s="272"/>
      <c r="B49" s="272"/>
      <c r="C49" s="2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163"/>
      <c r="V49" s="163"/>
      <c r="W49" s="163"/>
      <c r="X49" s="163"/>
      <c r="Y49" s="163"/>
      <c r="Z49" s="164"/>
      <c r="AA49" s="164"/>
      <c r="AB49" s="164"/>
      <c r="AC49" s="164"/>
      <c r="AD49" s="164"/>
      <c r="AE49" s="164"/>
    </row>
    <row r="50" spans="1:31" s="160" customFormat="1" ht="59.25" customHeight="1" x14ac:dyDescent="0.45">
      <c r="A50" s="100"/>
      <c r="B50" s="500" t="s">
        <v>250</v>
      </c>
      <c r="C50" s="500"/>
      <c r="D50" s="500"/>
      <c r="E50" s="500"/>
      <c r="F50" s="500"/>
      <c r="G50" s="500"/>
      <c r="H50" s="500"/>
      <c r="I50" s="500"/>
      <c r="J50" s="500"/>
      <c r="K50" s="409" t="s">
        <v>187</v>
      </c>
      <c r="L50" s="409"/>
      <c r="M50" s="409"/>
      <c r="N50" s="409"/>
      <c r="O50" s="409"/>
      <c r="P50" s="409"/>
      <c r="Q50" s="409"/>
      <c r="R50" s="102"/>
      <c r="S50" s="102"/>
      <c r="T50" s="290" t="s">
        <v>246</v>
      </c>
      <c r="U50" s="291"/>
      <c r="V50" s="290"/>
      <c r="W50" s="291"/>
      <c r="X50" s="285"/>
      <c r="Y50" s="286"/>
      <c r="Z50" s="164"/>
      <c r="AA50" s="164"/>
      <c r="AB50" s="164"/>
      <c r="AC50" s="164"/>
      <c r="AD50" s="164"/>
      <c r="AE50" s="164"/>
    </row>
    <row r="51" spans="1:31" s="160" customFormat="1" ht="20.100000000000001" customHeight="1" x14ac:dyDescent="0.25">
      <c r="A51" s="100"/>
      <c r="B51" s="501" t="s">
        <v>217</v>
      </c>
      <c r="C51" s="501"/>
      <c r="D51" s="501"/>
      <c r="E51" s="501"/>
      <c r="F51" s="501"/>
      <c r="G51" s="501"/>
      <c r="H51" s="501"/>
      <c r="I51" s="102"/>
      <c r="J51" s="102"/>
      <c r="K51" s="410" t="s">
        <v>188</v>
      </c>
      <c r="L51" s="410"/>
      <c r="M51" s="410"/>
      <c r="N51" s="410"/>
      <c r="O51" s="410"/>
      <c r="P51" s="410"/>
      <c r="Q51" s="410"/>
      <c r="R51" s="102"/>
      <c r="S51" s="102"/>
      <c r="T51" s="410" t="s">
        <v>251</v>
      </c>
      <c r="U51" s="410"/>
      <c r="V51" s="410"/>
      <c r="W51" s="410"/>
      <c r="X51" s="410"/>
      <c r="Y51" s="410"/>
      <c r="Z51" s="164"/>
      <c r="AA51" s="164"/>
      <c r="AB51" s="164"/>
      <c r="AC51" s="164"/>
      <c r="AD51" s="164"/>
      <c r="AE51" s="164"/>
    </row>
    <row r="52" spans="1:31" ht="35.25" customHeight="1" x14ac:dyDescent="0.3">
      <c r="A52" s="165"/>
      <c r="B52" s="407" t="s">
        <v>248</v>
      </c>
      <c r="C52" s="407"/>
      <c r="D52" s="407"/>
      <c r="E52" s="407"/>
      <c r="F52" s="407"/>
      <c r="G52" s="407"/>
      <c r="H52" s="407"/>
      <c r="I52" s="165"/>
      <c r="J52" s="165"/>
      <c r="K52" s="409" t="s">
        <v>187</v>
      </c>
      <c r="L52" s="409"/>
      <c r="M52" s="409"/>
      <c r="N52" s="409"/>
      <c r="O52" s="409"/>
      <c r="P52" s="409"/>
      <c r="Q52" s="409"/>
      <c r="R52" s="165"/>
      <c r="S52" s="165"/>
      <c r="T52" s="411" t="s">
        <v>249</v>
      </c>
      <c r="U52" s="411"/>
      <c r="V52" s="411"/>
      <c r="W52" s="411"/>
      <c r="X52" s="411"/>
      <c r="Y52" s="411"/>
      <c r="Z52" s="165"/>
    </row>
    <row r="53" spans="1:31" ht="18.75" customHeight="1" x14ac:dyDescent="0.3">
      <c r="A53" s="165"/>
      <c r="B53" s="408" t="s">
        <v>217</v>
      </c>
      <c r="C53" s="408"/>
      <c r="D53" s="408"/>
      <c r="E53" s="408"/>
      <c r="F53" s="408"/>
      <c r="G53" s="408"/>
      <c r="H53" s="408"/>
      <c r="I53" s="408"/>
      <c r="J53" s="408"/>
      <c r="K53" s="410" t="s">
        <v>188</v>
      </c>
      <c r="L53" s="410"/>
      <c r="M53" s="410"/>
      <c r="N53" s="410"/>
      <c r="O53" s="410"/>
      <c r="P53" s="410"/>
      <c r="Q53" s="410"/>
      <c r="R53" s="166"/>
      <c r="S53" s="166"/>
      <c r="T53" s="166"/>
      <c r="U53" s="287" t="s">
        <v>251</v>
      </c>
      <c r="V53" s="288"/>
      <c r="W53" s="289"/>
      <c r="X53" s="289"/>
      <c r="Y53" s="289"/>
      <c r="Z53" s="289"/>
    </row>
    <row r="54" spans="1:31" x14ac:dyDescent="0.2">
      <c r="A54" s="165"/>
      <c r="B54" s="502"/>
      <c r="C54" s="502"/>
      <c r="D54" s="502"/>
      <c r="E54" s="502"/>
      <c r="F54" s="502"/>
      <c r="G54" s="502"/>
      <c r="H54" s="502"/>
      <c r="I54" s="167"/>
      <c r="J54" s="167"/>
      <c r="K54" s="167"/>
      <c r="L54" s="168"/>
      <c r="M54" s="169"/>
      <c r="N54" s="97"/>
      <c r="O54" s="169"/>
      <c r="P54" s="168"/>
      <c r="Q54" s="167"/>
      <c r="R54" s="167"/>
      <c r="S54" s="167"/>
      <c r="T54" s="168"/>
      <c r="U54" s="168"/>
      <c r="V54" s="503"/>
      <c r="W54" s="503"/>
      <c r="X54" s="503"/>
      <c r="Y54" s="503"/>
      <c r="Z54" s="503"/>
    </row>
    <row r="55" spans="1:31" x14ac:dyDescent="0.2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</sheetData>
  <mergeCells count="198">
    <mergeCell ref="B50:J50"/>
    <mergeCell ref="B51:H51"/>
    <mergeCell ref="B32:F32"/>
    <mergeCell ref="B54:H54"/>
    <mergeCell ref="V54:Z54"/>
    <mergeCell ref="K51:Q51"/>
    <mergeCell ref="T51:Y51"/>
    <mergeCell ref="O44:P44"/>
    <mergeCell ref="Q44:R44"/>
    <mergeCell ref="S44:T44"/>
    <mergeCell ref="U44:Y44"/>
    <mergeCell ref="Z44:AE44"/>
    <mergeCell ref="K50:Q50"/>
    <mergeCell ref="A44:D44"/>
    <mergeCell ref="E44:F44"/>
    <mergeCell ref="G44:H44"/>
    <mergeCell ref="I44:J44"/>
    <mergeCell ref="K44:L44"/>
    <mergeCell ref="M44:N44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Q41:R41"/>
    <mergeCell ref="S41:T41"/>
    <mergeCell ref="U41:Y41"/>
    <mergeCell ref="Z41:AE41"/>
    <mergeCell ref="O41:P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3:D43"/>
    <mergeCell ref="E43:F43"/>
    <mergeCell ref="G43:H43"/>
    <mergeCell ref="I43:J43"/>
    <mergeCell ref="K43:L43"/>
    <mergeCell ref="M43:N43"/>
    <mergeCell ref="O43:P43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6:Y38"/>
    <mergeCell ref="Z36:AE38"/>
    <mergeCell ref="K37:L38"/>
    <mergeCell ref="M37:N38"/>
    <mergeCell ref="O37:T37"/>
    <mergeCell ref="O38:P38"/>
    <mergeCell ref="Q38:R38"/>
    <mergeCell ref="A33:F33"/>
    <mergeCell ref="A34:F34"/>
    <mergeCell ref="A36:A38"/>
    <mergeCell ref="B36:B38"/>
    <mergeCell ref="C36:D38"/>
    <mergeCell ref="E36:F38"/>
    <mergeCell ref="S38:T38"/>
    <mergeCell ref="G36:H38"/>
    <mergeCell ref="I36:J38"/>
    <mergeCell ref="K36:T36"/>
    <mergeCell ref="B29:F29"/>
    <mergeCell ref="B30:F30"/>
    <mergeCell ref="B31:F31"/>
    <mergeCell ref="V24:Z24"/>
    <mergeCell ref="AA24:AE24"/>
    <mergeCell ref="G25:G26"/>
    <mergeCell ref="H25:K25"/>
    <mergeCell ref="L25:L26"/>
    <mergeCell ref="Q25:Q26"/>
    <mergeCell ref="R25:U25"/>
    <mergeCell ref="V25:V26"/>
    <mergeCell ref="W25:Z25"/>
    <mergeCell ref="AA25:AA26"/>
    <mergeCell ref="A24:A26"/>
    <mergeCell ref="B24:F26"/>
    <mergeCell ref="G24:K24"/>
    <mergeCell ref="L24:P24"/>
    <mergeCell ref="Q24:U24"/>
    <mergeCell ref="M25:P25"/>
    <mergeCell ref="AB25:AE25"/>
    <mergeCell ref="B27:F27"/>
    <mergeCell ref="B28:F28"/>
    <mergeCell ref="G18:M18"/>
    <mergeCell ref="N18:P18"/>
    <mergeCell ref="Q18:S18"/>
    <mergeCell ref="W18:Y18"/>
    <mergeCell ref="A20:M20"/>
    <mergeCell ref="N20:P20"/>
    <mergeCell ref="Q20:S20"/>
    <mergeCell ref="T20:V20"/>
    <mergeCell ref="W20:Y20"/>
    <mergeCell ref="Z8:AA8"/>
    <mergeCell ref="A14:A16"/>
    <mergeCell ref="B14:B16"/>
    <mergeCell ref="C14:F16"/>
    <mergeCell ref="N14:P16"/>
    <mergeCell ref="Q14:Y14"/>
    <mergeCell ref="Z14:AB16"/>
    <mergeCell ref="A10:M10"/>
    <mergeCell ref="N10:Q10"/>
    <mergeCell ref="R10:U10"/>
    <mergeCell ref="V10:Y10"/>
    <mergeCell ref="Z10:AA10"/>
    <mergeCell ref="AB10:AC10"/>
    <mergeCell ref="AC14:AE16"/>
    <mergeCell ref="Q15:S16"/>
    <mergeCell ref="T15:V16"/>
    <mergeCell ref="W15:Y16"/>
    <mergeCell ref="AB8:AC8"/>
    <mergeCell ref="Z6:AA6"/>
    <mergeCell ref="AB6:AC6"/>
    <mergeCell ref="AH8:AK8"/>
    <mergeCell ref="AB9:AC9"/>
    <mergeCell ref="AH9:AK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C9:F9"/>
    <mergeCell ref="G9:M9"/>
    <mergeCell ref="N9:Q9"/>
    <mergeCell ref="R9:U9"/>
    <mergeCell ref="V9:Y9"/>
    <mergeCell ref="Z9:AA9"/>
    <mergeCell ref="C8:F8"/>
    <mergeCell ref="G8:M8"/>
    <mergeCell ref="N8:Q8"/>
    <mergeCell ref="R8:U8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B52:H52"/>
    <mergeCell ref="B53:J53"/>
    <mergeCell ref="K52:Q52"/>
    <mergeCell ref="K53:Q53"/>
    <mergeCell ref="T52:Y52"/>
    <mergeCell ref="V5:Y5"/>
    <mergeCell ref="C6:F6"/>
    <mergeCell ref="G6:M6"/>
    <mergeCell ref="N6:Q6"/>
    <mergeCell ref="R6:U6"/>
    <mergeCell ref="V6:Y6"/>
    <mergeCell ref="V8:Y8"/>
    <mergeCell ref="C19:F19"/>
    <mergeCell ref="G19:M19"/>
    <mergeCell ref="N19:P19"/>
    <mergeCell ref="Q19:S19"/>
    <mergeCell ref="W19:Y19"/>
    <mergeCell ref="C17:F17"/>
    <mergeCell ref="G17:M17"/>
    <mergeCell ref="N17:P17"/>
    <mergeCell ref="Q17:S17"/>
    <mergeCell ref="T17:V17"/>
    <mergeCell ref="W17:Y17"/>
    <mergeCell ref="C18:F18"/>
  </mergeCells>
  <pageMargins left="0.47244094488188981" right="0" top="0.23622047244094491" bottom="0.15748031496062992" header="0" footer="0"/>
  <pageSetup paperSize="9" scale="53" fitToHeight="0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05_Фін_план</vt:lpstr>
      <vt:lpstr>1.1. Інша інфо_1</vt:lpstr>
      <vt:lpstr>1.2. Інша інфо_2</vt:lpstr>
      <vt:lpstr>'05_Фін_план'!Заголовки_для_друку</vt:lpstr>
      <vt:lpstr>'05_Фін_план'!Область_друку</vt:lpstr>
      <vt:lpstr>'1.1. Інша інфо_1'!Область_друку</vt:lpstr>
      <vt:lpstr>'1.2. Інша інфо_2'!Область_друку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2022-10-13T11:51:01Z</dcterms:modified>
</cp:coreProperties>
</file>