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32-LendelG\Desktop\МОЯ ПАПКА\РІШЕННЯ МВК\2022\11.08\"/>
    </mc:Choice>
  </mc:AlternateContent>
  <xr:revisionPtr revIDLastSave="0" documentId="13_ncr:1_{D8B7F710-A240-40D6-A1BC-71074E9D6E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Додаток" sheetId="7" r:id="rId1"/>
  </sheets>
  <definedNames>
    <definedName name="_xlnm._FilterDatabase" localSheetId="0" hidden="1">Додаток!$A$9:$Q$124</definedName>
    <definedName name="Z_11AC6440_61C3_4852_8190_8999E8F40364_.wvu.FilterData" localSheetId="0" hidden="1">Додаток!$A$8:$Q$105</definedName>
    <definedName name="Z_1BDCE276_7339_44E6_B381_E5C4CEFAE7BF_.wvu.FilterData" localSheetId="0" hidden="1">Додаток!$A$8:$Q$122</definedName>
    <definedName name="Z_28997FF8_C6EF_4EB7_AE53_CE712CBB7746_.wvu.FilterData" localSheetId="0" hidden="1">Додаток!$A$8:$Q$105</definedName>
    <definedName name="Z_31FC14EC_B4AA_4144_99F2_5D86B82BE01F_.wvu.FilterData" localSheetId="0" hidden="1">Додаток!$A$8:$Q$105</definedName>
    <definedName name="Z_3E478DCD_EC0A_4AA2_A897_308C06E00A62_.wvu.FilterData" localSheetId="0" hidden="1">Додаток!$A$8:$Q$122</definedName>
    <definedName name="Z_445F1775_CED9_4D0B_A7BD_41493DC3AC4E_.wvu.FilterData" localSheetId="0" hidden="1">Додаток!$A$8:$Q$105</definedName>
    <definedName name="Z_48361BAD_8962_4A12_AC97_C282DE613703_.wvu.FilterData" localSheetId="0" hidden="1">Додаток!$A$8:$Q$105</definedName>
    <definedName name="Z_56D99FDE_5699_44AD_AA0B_F2B3FC854751_.wvu.FilterData" localSheetId="0" hidden="1">Додаток!$A$8:$Q$122</definedName>
    <definedName name="Z_6F106A4C_0BDB_4B41_B249_ECCE803744DB_.wvu.FilterData" localSheetId="0" hidden="1">Додаток!$A$8:$Q$105</definedName>
    <definedName name="Z_8ACD6896_2C32_485C_95AA_7BCA3249DD81_.wvu.FilterData" localSheetId="0" hidden="1">Додаток!$A$8:$Q$105</definedName>
    <definedName name="Z_8EAF6A76_D45E_47A7_B89D_C380A02EB2AE_.wvu.FilterData" localSheetId="0" hidden="1">Додаток!$A$8:$Q$122</definedName>
    <definedName name="Z_9721A3CD_3755_42CC_8166_6A911540B326_.wvu.FilterData" localSheetId="0" hidden="1">Додаток!$A$8:$Q$105</definedName>
    <definedName name="Z_9B78FD2B_9B01_4980_8301_268E668BE3A3_.wvu.FilterData" localSheetId="0" hidden="1">Додаток!$A$8:$Q$122</definedName>
    <definedName name="Z_C51CB9D0_868C_4048_B98E_075DB045FF17_.wvu.FilterData" localSheetId="0" hidden="1">Додаток!$A$8:$Q$122</definedName>
    <definedName name="Z_C82A7848_724A_498B_92F9_90C37C3827DB_.wvu.FilterData" localSheetId="0" hidden="1">Додаток!$A$8:$Q$122</definedName>
    <definedName name="Z_D045CBB3_E236_4B88_9BC4_A2FE8FE44B31_.wvu.FilterData" localSheetId="0" hidden="1">Додаток!$A$8:$Q$122</definedName>
    <definedName name="Z_D6A5DFF8_EF5E_40FF_A50E_B25B1F597FDE_.wvu.FilterData" localSheetId="0" hidden="1">Додаток!$A$8:$Q$122</definedName>
    <definedName name="Z_D6A5DFF8_EF5E_40FF_A50E_B25B1F597FDE_.wvu.PrintArea" localSheetId="0" hidden="1">Додаток!$A$1:$K$126</definedName>
    <definedName name="Z_D6A5DFF8_EF5E_40FF_A50E_B25B1F597FDE_.wvu.PrintTitles" localSheetId="0" hidden="1">Додаток!$7:$8</definedName>
    <definedName name="Z_D73771AD_3E6F_402A_9FCF_E7AE9A12229F_.wvu.FilterData" localSheetId="0" hidden="1">Додаток!$A$8:$Q$122</definedName>
    <definedName name="Z_DF5E3046_FFAF_4551_8634_989A1D0D3888_.wvu.FilterData" localSheetId="0" hidden="1">Додаток!$A$8:$Q$122</definedName>
    <definedName name="Z_E03E1436_B621_4C8D_8DEA_D88962720410_.wvu.FilterData" localSheetId="0" hidden="1">Додаток!$A$8:$Q$122</definedName>
    <definedName name="Z_EB9C9FFE_0593_441C_AAA2_54860C1497B2_.wvu.FilterData" localSheetId="0" hidden="1">Додаток!$A$8:$Q$122</definedName>
    <definedName name="Z_EBD4F76E_B62E_4938_95BF_9D94C0C7E94B_.wvu.FilterData" localSheetId="0" hidden="1">Додаток!$A$8:$Q$122</definedName>
    <definedName name="Z_F7C85F27_C133_4579_923F_B2800FCB2B15_.wvu.FilterData" localSheetId="0" hidden="1">Додаток!$A$8:$Q$105</definedName>
    <definedName name="_xlnm.Print_Titles" localSheetId="0">Додаток!$7:$9</definedName>
    <definedName name="_xlnm.Print_Area" localSheetId="0">Додаток!$A$1:$K$127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7" l="1"/>
  <c r="I88" i="7"/>
  <c r="I91" i="7"/>
  <c r="H17" i="7"/>
  <c r="I59" i="7"/>
  <c r="J59" i="7"/>
  <c r="K59" i="7"/>
  <c r="H28" i="7" l="1"/>
  <c r="H29" i="7"/>
  <c r="H121" i="7" l="1"/>
  <c r="K120" i="7"/>
  <c r="J120" i="7"/>
  <c r="I120" i="7"/>
  <c r="H120" i="7"/>
  <c r="K119" i="7"/>
  <c r="J119" i="7"/>
  <c r="I119" i="7"/>
  <c r="H119" i="7"/>
  <c r="H118" i="7"/>
  <c r="H117" i="7"/>
  <c r="H116" i="7"/>
  <c r="H115" i="7"/>
  <c r="H114" i="7"/>
  <c r="H113" i="7"/>
  <c r="H112" i="7"/>
  <c r="K111" i="7"/>
  <c r="J111" i="7"/>
  <c r="I111" i="7"/>
  <c r="H111" i="7" s="1"/>
  <c r="K110" i="7"/>
  <c r="J110" i="7"/>
  <c r="I110" i="7"/>
  <c r="H110" i="7" s="1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M85" i="7"/>
  <c r="H85" i="7"/>
  <c r="K84" i="7"/>
  <c r="J84" i="7"/>
  <c r="I84" i="7"/>
  <c r="H84" i="7" s="1"/>
  <c r="K83" i="7"/>
  <c r="J83" i="7"/>
  <c r="I83" i="7"/>
  <c r="H83" i="7" s="1"/>
  <c r="H82" i="7"/>
  <c r="H81" i="7"/>
  <c r="H80" i="7"/>
  <c r="H79" i="7"/>
  <c r="H78" i="7"/>
  <c r="H77" i="7"/>
  <c r="H76" i="7"/>
  <c r="H75" i="7"/>
  <c r="H74" i="7"/>
  <c r="K73" i="7"/>
  <c r="J73" i="7"/>
  <c r="I73" i="7"/>
  <c r="H73" i="7"/>
  <c r="K72" i="7"/>
  <c r="J72" i="7"/>
  <c r="I72" i="7"/>
  <c r="H72" i="7"/>
  <c r="H71" i="7"/>
  <c r="H70" i="7"/>
  <c r="H69" i="7"/>
  <c r="H68" i="7"/>
  <c r="H67" i="7"/>
  <c r="H66" i="7"/>
  <c r="H65" i="7"/>
  <c r="H64" i="7"/>
  <c r="H63" i="7"/>
  <c r="H62" i="7"/>
  <c r="K61" i="7"/>
  <c r="J61" i="7"/>
  <c r="I61" i="7"/>
  <c r="H61" i="7"/>
  <c r="K60" i="7"/>
  <c r="J60" i="7"/>
  <c r="I60" i="7"/>
  <c r="H60" i="7"/>
  <c r="H58" i="7"/>
  <c r="H59" i="7" s="1"/>
  <c r="I57" i="7"/>
  <c r="H57" i="7" s="1"/>
  <c r="H56" i="7"/>
  <c r="H55" i="7"/>
  <c r="H54" i="7"/>
  <c r="H53" i="7"/>
  <c r="H52" i="7"/>
  <c r="I51" i="7"/>
  <c r="H51" i="7"/>
  <c r="H50" i="7"/>
  <c r="H49" i="7"/>
  <c r="H48" i="7"/>
  <c r="H47" i="7"/>
  <c r="H46" i="7"/>
  <c r="H45" i="7"/>
  <c r="H44" i="7"/>
  <c r="K43" i="7"/>
  <c r="J43" i="7"/>
  <c r="I43" i="7"/>
  <c r="H43" i="7" s="1"/>
  <c r="H42" i="7"/>
  <c r="I41" i="7"/>
  <c r="H41" i="7"/>
  <c r="H40" i="7"/>
  <c r="H39" i="7"/>
  <c r="H38" i="7"/>
  <c r="H37" i="7"/>
  <c r="H36" i="7"/>
  <c r="K35" i="7"/>
  <c r="K11" i="7" s="1"/>
  <c r="J35" i="7"/>
  <c r="J11" i="7" s="1"/>
  <c r="I35" i="7"/>
  <c r="I11" i="7" s="1"/>
  <c r="H34" i="7"/>
  <c r="H33" i="7"/>
  <c r="H32" i="7"/>
  <c r="H31" i="7"/>
  <c r="H30" i="7"/>
  <c r="H27" i="7"/>
  <c r="H26" i="7"/>
  <c r="H25" i="7"/>
  <c r="H24" i="7"/>
  <c r="H23" i="7"/>
  <c r="H22" i="7"/>
  <c r="H21" i="7"/>
  <c r="H20" i="7"/>
  <c r="H19" i="7"/>
  <c r="H18" i="7"/>
  <c r="H16" i="7"/>
  <c r="H15" i="7"/>
  <c r="H14" i="7"/>
  <c r="H13" i="7"/>
  <c r="H12" i="7"/>
  <c r="L11" i="7"/>
  <c r="J10" i="7"/>
  <c r="I10" i="7"/>
  <c r="C9" i="7"/>
  <c r="D9" i="7" s="1"/>
  <c r="E9" i="7" s="1"/>
  <c r="F9" i="7" s="1"/>
  <c r="G9" i="7" s="1"/>
  <c r="H9" i="7" s="1"/>
  <c r="I9" i="7" s="1"/>
  <c r="J9" i="7" s="1"/>
  <c r="K9" i="7" s="1"/>
  <c r="H35" i="7" l="1"/>
  <c r="H11" i="7" s="1"/>
  <c r="H10" i="7" s="1"/>
  <c r="M84" i="7"/>
  <c r="K10" i="7"/>
  <c r="I122" i="7"/>
  <c r="J122" i="7"/>
  <c r="M83" i="7"/>
  <c r="K122" i="7"/>
  <c r="M122" i="7" l="1"/>
  <c r="M124" i="7" s="1"/>
  <c r="H122" i="7"/>
</calcChain>
</file>

<file path=xl/sharedStrings.xml><?xml version="1.0" encoding="utf-8"?>
<sst xmlns="http://schemas.openxmlformats.org/spreadsheetml/2006/main" count="568" uniqueCount="333">
  <si>
    <t>Усього</t>
  </si>
  <si>
    <t>Спеціальний фонд</t>
  </si>
  <si>
    <t>усього</t>
  </si>
  <si>
    <t>у тому числі бюджет розвитку</t>
  </si>
  <si>
    <t>Інші субвенції з місцевого бюджету</t>
  </si>
  <si>
    <t>Керуючий справами виконавчого комітету Мукачівської міської ради</t>
  </si>
  <si>
    <t>Олександр ЛЕНДЄЛ</t>
  </si>
  <si>
    <t>грн.</t>
  </si>
  <si>
    <t>Загальний фонд</t>
  </si>
  <si>
    <t>0200000</t>
  </si>
  <si>
    <t>02</t>
  </si>
  <si>
    <t>Виконавчий комітет Мукачівської міської ради (головний розпорядник)</t>
  </si>
  <si>
    <t>0210000</t>
  </si>
  <si>
    <t>Виконавчий комітет Мукачівської міської ради  (відповідальний виконавець)</t>
  </si>
  <si>
    <t>0210180</t>
  </si>
  <si>
    <t>0180</t>
  </si>
  <si>
    <t>0133</t>
  </si>
  <si>
    <t>Інша діяльність у сфері державного управління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</si>
  <si>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</si>
  <si>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</si>
  <si>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</si>
  <si>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</si>
  <si>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</si>
  <si>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</si>
  <si>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</si>
  <si>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</si>
  <si>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</si>
  <si>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</si>
  <si>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</si>
  <si>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</si>
  <si>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</si>
  <si>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</si>
  <si>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</si>
  <si>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</si>
  <si>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</si>
  <si>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</si>
  <si>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</si>
  <si>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</si>
  <si>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Інші заходи у сфері соціального захисту і соціального забезпечення</t>
  </si>
  <si>
    <t>0490</t>
  </si>
  <si>
    <t>0217622</t>
  </si>
  <si>
    <t>7622</t>
  </si>
  <si>
    <t>0470</t>
  </si>
  <si>
    <t>Реалізація програм і заходів в галузі туризму та курортів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</si>
  <si>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</si>
  <si>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</si>
  <si>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</si>
  <si>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</si>
  <si>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</si>
  <si>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</si>
  <si>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</si>
  <si>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</si>
  <si>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</si>
  <si>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0218240</t>
  </si>
  <si>
    <t>Заходи та роботи з територіальної оборони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</si>
  <si>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</si>
  <si>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</si>
  <si>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</si>
  <si>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</si>
  <si>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</t>
  </si>
  <si>
    <t>Управління освіти, культури, молоді та спорту  Мукачівської міської ради  (головний розпорядник)</t>
  </si>
  <si>
    <t>0610000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</si>
  <si>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</si>
  <si>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</si>
  <si>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</si>
  <si>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</si>
  <si>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</si>
  <si>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</si>
  <si>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</si>
  <si>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1070</t>
  </si>
  <si>
    <t>0960</t>
  </si>
  <si>
    <t>1080</t>
  </si>
  <si>
    <t>0990</t>
  </si>
  <si>
    <t>0611142</t>
  </si>
  <si>
    <t>1142</t>
  </si>
  <si>
    <t>Інші програми та заходи у сфері освіти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</si>
  <si>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</si>
  <si>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</si>
  <si>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</si>
  <si>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0613140</t>
  </si>
  <si>
    <t>3140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</si>
  <si>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</si>
  <si>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4060</t>
  </si>
  <si>
    <t>0828</t>
  </si>
  <si>
    <t>Забезпечення діяльності палаців і будинків культури, клубів, центрів дозвілля  та інших клубних закладів</t>
  </si>
  <si>
    <t>0614082</t>
  </si>
  <si>
    <t>4082</t>
  </si>
  <si>
    <t>0829</t>
  </si>
  <si>
    <t>0810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</si>
  <si>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</si>
  <si>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</si>
  <si>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</si>
  <si>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0800000</t>
  </si>
  <si>
    <t>08</t>
  </si>
  <si>
    <t>Управління соціального захисту населення  Мукачівської міської ради  (головний розпорядник)</t>
  </si>
  <si>
    <t>0810000</t>
  </si>
  <si>
    <t>0810180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</si>
  <si>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</si>
  <si>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</si>
  <si>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</si>
  <si>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</si>
  <si>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</si>
  <si>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 xml:space="preserve">Компенсаційні виплати на пільговий проїзд автомобільним транспортом окремим категоріям громадян 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</si>
  <si>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</si>
  <si>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</si>
  <si>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</si>
  <si>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0813210</t>
  </si>
  <si>
    <t>0813230</t>
  </si>
  <si>
    <t>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</si>
  <si>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</si>
  <si>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0813242</t>
  </si>
  <si>
    <t>1090</t>
  </si>
  <si>
    <t>1200000</t>
  </si>
  <si>
    <t>12</t>
  </si>
  <si>
    <t>Управління міського господарства  Мукачівської міської ради  (головний розпорядник)</t>
  </si>
  <si>
    <t>1210000</t>
  </si>
  <si>
    <t>1210180</t>
  </si>
  <si>
    <t>1213210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</si>
  <si>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</si>
  <si>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</si>
  <si>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</si>
  <si>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</si>
  <si>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</si>
  <si>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</si>
  <si>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</si>
  <si>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</si>
  <si>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</si>
  <si>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</si>
  <si>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</si>
  <si>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1216090</t>
  </si>
  <si>
    <t>6090</t>
  </si>
  <si>
    <t>Інша діяльність у сфері житлово-комунального господарства</t>
  </si>
  <si>
    <t>1217130</t>
  </si>
  <si>
    <t>7130</t>
  </si>
  <si>
    <t>0421</t>
  </si>
  <si>
    <t>Здіснення заходів із землеустрою</t>
  </si>
  <si>
    <t>0443</t>
  </si>
  <si>
    <t>1217350</t>
  </si>
  <si>
    <t>7350</t>
  </si>
  <si>
    <t>Розроблення схем планування та забудови територій (містобудівної документації)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</si>
  <si>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</si>
  <si>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</si>
  <si>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</si>
  <si>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</si>
  <si>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1217650</t>
  </si>
  <si>
    <t>7650</t>
  </si>
  <si>
    <t>1217693</t>
  </si>
  <si>
    <t>1217670</t>
  </si>
  <si>
    <t>7670</t>
  </si>
  <si>
    <t>Внески до статутного капіталу суб'єктів господарювання</t>
  </si>
  <si>
    <t>1218110</t>
  </si>
  <si>
    <t>1218340</t>
  </si>
  <si>
    <t>8340</t>
  </si>
  <si>
    <t>0540</t>
  </si>
  <si>
    <t>Природоохоронні заходи за рахунок цільових фондів</t>
  </si>
  <si>
    <t>1500000</t>
  </si>
  <si>
    <t>15</t>
  </si>
  <si>
    <t>Управління будівництва та інфраструктури Мукачівської міської ради  (головний розпорядник)</t>
  </si>
  <si>
    <t>1510000</t>
  </si>
  <si>
    <t>Управління будівництва та інфраструктури Мукачівської міської ради  (відповідальний виконавець)</t>
  </si>
  <si>
    <t>1511021</t>
  </si>
  <si>
    <t>1512111</t>
  </si>
  <si>
    <t>1516030</t>
  </si>
  <si>
    <t>1517461</t>
  </si>
  <si>
    <t>3700000</t>
  </si>
  <si>
    <t>37</t>
  </si>
  <si>
    <t>Фінансове управління   Мукачівської міської ради  (головний розпорядник)</t>
  </si>
  <si>
    <t>3710000</t>
  </si>
  <si>
    <t>Фінансове управління   Мукачівської міської ради (відповідальний виконавець)</t>
  </si>
  <si>
    <t>3718600</t>
  </si>
  <si>
    <t>8600</t>
  </si>
  <si>
    <t>0170</t>
  </si>
  <si>
    <t>3719770</t>
  </si>
  <si>
    <t>9770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</si>
  <si>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</si>
  <si>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</si>
  <si>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</si>
  <si>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</si>
  <si>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</si>
  <si>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</si>
  <si>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Програма забезпечення організаційної діяльності міської ради та виконавчого комітету  на 2022-2024 роки</t>
  </si>
  <si>
    <t>Рішення сесії ММР  № 481 від  26.08.2021 р.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</si>
  <si>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</si>
  <si>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Рішення сесії ММР  № 519 від 30.09.2021 р.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</si>
  <si>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</si>
  <si>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Рішення сесії ММР  № 680 від 17.12.2021 р.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</si>
  <si>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</si>
  <si>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Рішення сесії ММР  № 681 від 17.12.2021 р. (зі змінами)</t>
  </si>
  <si>
    <t xml:space="preserve">Програма організації громадських оплачувальних робіт для молоді у вільний від навчання час на 2022-2024 роки </t>
  </si>
  <si>
    <t>Рішення сесії ММР  № 486 від 26.08.2021 р.</t>
  </si>
  <si>
    <t>Програма зайнятості населення Мукачівської міської  територіальної громади на 2022 -2024 роки</t>
  </si>
  <si>
    <t>Рішення сесії ММР  № 608 від 25.11.2021 р.</t>
  </si>
  <si>
    <t>Програма виплати винагороди Почесним громадянам міста Мукачева на 2022-2024 роки</t>
  </si>
  <si>
    <t>Рішення  сесії  ММР № 518 від 30.09.2021р.</t>
  </si>
  <si>
    <t>Програма розвитку туристичної галузі Мукачівської міської територіальної громади на 2022-2024 роки</t>
  </si>
  <si>
    <t>Рішення сесії ММР  № 683 від 17.12.2021 р.</t>
  </si>
  <si>
    <t>Програма забезпечення членства Мукачівської міської ради в Асоціаціях на 2022-2024 роки</t>
  </si>
  <si>
    <t>Рішення сесії ММР  №482 від  26.08.2021 р.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</si>
  <si>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</si>
  <si>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Рішення сесії ММР  № 682 від 17.12.2021 р.</t>
  </si>
  <si>
    <t>Програма удосконалення цивільного захисту та оборонної роботи  Мукачівської міської територіальної громади на 2022-2024 роки в новій редакції</t>
  </si>
  <si>
    <t>Рішення Виконавчого комітету ММР № 118 від 01.04.2022 р.</t>
  </si>
  <si>
    <t>Програма фінансування матеріального резерву Мукачівської міської територіальної громади для забезпечення заходів із запобігання і ліквідації наслідків надзвичайних ситуацій та на період воєнного стану</t>
  </si>
  <si>
    <t>Рішення Виконавчого комітету ММР №112 від 01.04.2022 р.</t>
  </si>
  <si>
    <t>Програма забезпечення військових формувань Мукачівської міської територіальної громади для виконання оборонних заходів на період воєнного стану в новій редакції</t>
  </si>
  <si>
    <t>Програма забезпечення профілактики злочинності, правопорядку та безпеки на території Мукачівської міської територіальної громади на 2022 рік</t>
  </si>
  <si>
    <t>Рішення виконавчого комітету Мукачівської міської ради №190  від 10.05.2022 р. (зі змінами)</t>
  </si>
  <si>
    <t xml:space="preserve"> -"-</t>
  </si>
  <si>
    <t>Мукачівське районне управління поліції ГУНП  в Закарпатській області</t>
  </si>
  <si>
    <t>Програма покращення матеріально-технічної бази військової частини  А1047 на 2022 рік</t>
  </si>
  <si>
    <t>Рішення виконавчого комітету Мукачівської міської ради №192  від 10.05.2022 р. (зі змінами)</t>
  </si>
  <si>
    <t>Військова частини  А1047</t>
  </si>
  <si>
    <t>Програма матеріально-технічного забезпечення та полішення умов несення служби струкурних підрозділів  військової частини А3719 на 2022 рік.</t>
  </si>
  <si>
    <t>Рішення виконавчого комітету Мукачівської міської ради  №278  від 05.07.2022 р.</t>
  </si>
  <si>
    <t>Вйськова частина А 3719 (для структурного підрозділу військової частини А 0342)</t>
  </si>
  <si>
    <t>Програма матеріально-технічного забезпечення для виконання оборонних заходів у військовій частині А0515 на 2022 рік.</t>
  </si>
  <si>
    <t>Рішення виконавчого комітету Мукачівської міської ради №277  від 05.07.2022 р.</t>
  </si>
  <si>
    <t>Військова частина А0515</t>
  </si>
  <si>
    <t>Програма поліпшення матеріально-технічної бази 2 Державного пожежно-рятувального загону ГУ ДСНС України у Закарпатській області на 2022 рік</t>
  </si>
  <si>
    <t>Рішення виконавчого комітету Мукачівської міської ради №176   від 05.05.2022 р. (зі змінами)</t>
  </si>
  <si>
    <t xml:space="preserve"> 2 Державний пожежно-рятувальний загін ГУ ДСНС України у Закарпатській області </t>
  </si>
  <si>
    <t>Програма матеріально-технічного забезпечення та поліпшення умов несення служби структурних  підрозділів військової частини А 4604 на 2022 рік</t>
  </si>
  <si>
    <t>Рішення Виконавчого комітету ММР №191  від 10.05.2022 р. (зі  змінами)</t>
  </si>
  <si>
    <t>Вйськова частина А 4604 (для структурного підрозділу військової частини А 3737)</t>
  </si>
  <si>
    <t xml:space="preserve">Програма сприяння діяльності Управління патрульної поліції в Закарпатській області Департаменту патрульної поліції на 2022 рік </t>
  </si>
  <si>
    <t>Рішення виконавчого комітету Мукачівської міської ради №276  від 05.07.2022 р.</t>
  </si>
  <si>
    <t xml:space="preserve">Управління патрульної поліції в Закарпатській області Департаменту патрульної поліції </t>
  </si>
  <si>
    <t>Програма організації та забезпечення територіальної оборони, призову на строкову військову службу та військово-патріотичного виховання населення  Закарпатської області на 2022 – 2025 роки</t>
  </si>
  <si>
    <t xml:space="preserve">Рішення ММР № 778 від 24.02.2022 р </t>
  </si>
  <si>
    <t>Закарпатський обласний територіальний центр комплектування та соціальної підтримки</t>
  </si>
  <si>
    <t>Програма підвищення спроможності та поліпшення умов несення служби в 27 прикордонному загоні на 2022 рік</t>
  </si>
  <si>
    <t>Рішення виконавчого комітету Мукачівської міської ради №170  від 27.04.2022 р. (зі змінами)</t>
  </si>
  <si>
    <t>27 прикордонний загін</t>
  </si>
  <si>
    <t>Програма поліпшення умов несення служби, організації виховного та навчального процесу у військовій частині А1556 на 2022 рік (нова редакція)</t>
  </si>
  <si>
    <t>Рішення виконавчого комітету Мукачівської міської ради № 131 від 05.04.2022 р  (зі змінами)</t>
  </si>
  <si>
    <t xml:space="preserve">Військова частина А1556 </t>
  </si>
  <si>
    <t>Програма матеріально-технічного забезпечення військових формувань для виконання мобілізаційних заходів на 2022 рік у новій редакції</t>
  </si>
  <si>
    <t>Рішення виконавчого комітету Мукачівської міської ради № 384 від 06.09.2022 р  (зі змінами)</t>
  </si>
  <si>
    <t>Програма матеріально-технічного забезпечення Управління Служби безпеки України в Закарпатській області на 2022 рік</t>
  </si>
  <si>
    <t xml:space="preserve">Рішення виконавчого комітету Мукачівської міської ради № 385 від 06.09.2022 р  </t>
  </si>
  <si>
    <t>Управління Служби безпеки України в Закарпатській області (Мукачівський районний відділ УСБУ в Закарпатській області)</t>
  </si>
  <si>
    <t>Програма матеріально-технічного забезпечення та поліпшення умов несення служби структурних підрозділів військової частини 3115 Національної гвардії України на 2022 рік</t>
  </si>
  <si>
    <t xml:space="preserve">Рішення Виконавчого комітету Мукачівської міської ради  № 200 від 16.05.2022 р </t>
  </si>
  <si>
    <t xml:space="preserve">Військова частина 3115 Національної гвардії України </t>
  </si>
  <si>
    <t>Програма матеріально-технічного забезпечення структурного підрозділу Ужгородського зонального відділу Військової служби правопорядку на 2022 рік</t>
  </si>
  <si>
    <t>Програма підтримки та матеріально-технічного забезпечення квартирно-експлуатаційного відділу м. Мукачеве на 2022 рік</t>
  </si>
  <si>
    <t xml:space="preserve">Рішення Виконавчого комітету Мукачівської міської ради  № 328 від  04.08.2022 р </t>
  </si>
  <si>
    <t>Квартирно-експлуатаційний відділ міста Мукачево</t>
  </si>
  <si>
    <t>Управління освіти, культури,  молоді та спорту  Мукачівської міської ради  (відповідальний виконавець)</t>
  </si>
  <si>
    <t xml:space="preserve">Програма оздоровлення та відпочинку дітей Мукачівської міської територіальної громади на 2022-2024 роки
</t>
  </si>
  <si>
    <t>Рішення  сесії  ММР № 485 від 26.08.2021 р.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</si>
  <si>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</si>
  <si>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>Рішення сесії ММР  № 684 від 17.12.2021 р. (зі змінами)</t>
  </si>
  <si>
    <t xml:space="preserve">Програма розвитку освіти Мукачівської міської територіальної громади на 2021-2023 роки (нова редакція) </t>
  </si>
  <si>
    <t>Рішення  сесії ММР  № 301 від 29.04.2021 р. (зі змінами)</t>
  </si>
  <si>
    <t>Програма подарунки для дітей закладів освіти Мукачівської міської територіальної громади на 2022-2024 роки</t>
  </si>
  <si>
    <t xml:space="preserve">Рішення  сесії ММР  № 487 від 26.08.2021 р. 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</si>
  <si>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</si>
  <si>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 xml:space="preserve">Рішення  сесії ММР  № 264 від 25.03.2021 р. </t>
  </si>
  <si>
    <t>Програма впровадження молодіжної політики Мукачівської міської територіальної громади на 2022-2024 роки</t>
  </si>
  <si>
    <t xml:space="preserve">Рішення  сесії ММР  № 489 від 26.08.2021 р. </t>
  </si>
  <si>
    <t xml:space="preserve">Інші заходи в галузі культури і мистецтва </t>
  </si>
  <si>
    <t xml:space="preserve">Програма розвитку культури і мистецтв Мукачівської міської  територіальної громади на 2022 -2024  роки </t>
  </si>
  <si>
    <t>Рішення  сесії ММР  № 613
 від 25.11.2021 р.</t>
  </si>
  <si>
    <t xml:space="preserve">Програма розвитку фізичної культури і спорту Мукачівської міської територіальної громади на 2022-2024 роки </t>
  </si>
  <si>
    <t>Рішення  сесії ММР  № 488 
від 26.08.2021 р. (зі змінами)</t>
  </si>
  <si>
    <t>Управління соціального захисту населення  Мукачівської міської ради (відповідальний виконавець)</t>
  </si>
  <si>
    <t>Програма забезпечення виконання управлінням соціального захисту населення Мукачівської міської ради рішень суду на 2022-2024 роки</t>
  </si>
  <si>
    <t>Рішення  сесії ММР  №777
від 24.02.2022 р.</t>
  </si>
  <si>
    <t xml:space="preserve">Програма  додаткового соціально-медичного захисту  
на 2022-2024 роки </t>
  </si>
  <si>
    <t>Рішення ВК ММР  № 95 від 23.03.2022 р. (зі змінами)</t>
  </si>
  <si>
    <t>Програма матеріальної підтримки сімей загиблих під час безпосередньої участі у бойових діях, забезпеченні здійснення заходів з національної безпеки і оборони, відсічі і стримування військової агремії російської федерації проти України</t>
  </si>
  <si>
    <t xml:space="preserve">Рішення ВК ММР  № 153 від 20.04.2022 р. </t>
  </si>
  <si>
    <t>Рішення сесії Мукачівської міської ради  № 486 від 26.08.2021 р.</t>
  </si>
  <si>
    <t xml:space="preserve"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 </t>
  </si>
  <si>
    <t>Рішення сесії ММР  № 610
 від 25.11.2021р. (зі змінами)</t>
  </si>
  <si>
    <t>Управління міського господарства  Мукачівської міської ради  (відповідальний виконавець)</t>
  </si>
  <si>
    <t xml:space="preserve">Програма організації громадських оплачуваних робіт для молоді у вільний від навчання час на 2022-2024 роки 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</si>
  <si>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</si>
  <si>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Рішення  сесії ММР  № 498 
від 26.08.2021</t>
  </si>
  <si>
    <t>Програма реформування та підтримки водопровідного та каналізаційного господарств на території Мукачівської міської територіальної громади  на 2022 - 2024 роки в новій редакції</t>
  </si>
  <si>
    <t>Рішення ВК ММР  №265 від 21.06.2022 р.  (зі змінами)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</si>
  <si>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</si>
  <si>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Рішення  сесії ММР  № 493 
від 26.08.2021</t>
  </si>
  <si>
    <t>Програма благоустрою території Мукачівської міської  територіальної громади на 2022-2024 роки   в новій редакції</t>
  </si>
  <si>
    <t>Рішення Виконавчого комітету Мукачівської міської ради  №204 від 16.05.2022 р.(зі змінами)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</si>
  <si>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</si>
  <si>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Рішення  сесії ММР  №497 
від  26.08.2021р.</t>
  </si>
  <si>
    <t>Програма розвитку житлово-комунального господарства Мукачівської міської територіальної громади на 2022-2024  роки</t>
  </si>
  <si>
    <t>Рішення сесії ММР  № 690 від 17.12.2021 р.</t>
  </si>
  <si>
    <t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 (нова редакція)</t>
  </si>
  <si>
    <t>Програма фінансової підтримки управителів багатоквартирних будинків для проведння поточих ремонтів та заходів (зокрема ремонтні роботи) з усунення аварій в житловому фонд на території міста Мукачево (крім ОСББ та ЖБК) на 2022-2024 роки</t>
  </si>
  <si>
    <t>Рішення Виконавчого комітету ММР № 120 від 01.04.2022 р</t>
  </si>
  <si>
    <t>Програма проведення поточних ремонтів, в тому числі поточних ремонтів з усунення аварій в житловому фонді на території міста Мукачево (крім ОСББ та ЖБК) на 2022-2024 роки</t>
  </si>
  <si>
    <t>Рішення Виконавчого комітету ММР № 232 від 31.05.2022 р (зі змінами)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</si>
  <si>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</si>
  <si>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>Рішення сесії ММР  № 685 від 17.12.2021 р.(із змінами)</t>
  </si>
  <si>
    <t>Програма підтримки ММКП «Міжнародний аеропорт Мукачево» на 2022-2024 роки</t>
  </si>
  <si>
    <t>Рішення  сесії ММР  №494 
від  26.08.2021р.</t>
  </si>
  <si>
    <t>Програма покращення екологічного стану на території Мукачівської міської територіальної громади на 2022-2024 роки</t>
  </si>
  <si>
    <t>Рішення  сесії ММР  №495 
від  26.08.2021р.</t>
  </si>
  <si>
    <t>Рішення сесії ММР  № 685 від 17.12.2021 р.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</si>
  <si>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</si>
  <si>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</si>
  <si>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</si>
  <si>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Проведення експертної грошової оцінки земельної ділянки чи права на неї</t>
  </si>
  <si>
    <t xml:space="preserve">Програма експлуатаційного утримання автомобільних доріг загального користування місцевого значення на території Мукачівської міської територіальної громади на 2022-2024 роки </t>
  </si>
  <si>
    <t>Рішення Виконавчого комітету Мукачівської міської ради від № 347 від 09.08.2022 р.</t>
  </si>
  <si>
    <t>1511010</t>
  </si>
  <si>
    <t>Програма капітального ремонту об’єктів Мукачівської міської територіальної громади на 2022-20224 роки</t>
  </si>
  <si>
    <t>Рішення сесії ММР  № 691 від 17.12.2021 р.(із змінами)</t>
  </si>
  <si>
    <t>1511080</t>
  </si>
  <si>
    <t>Надання спеціалізованої освіти мистецькими школами</t>
  </si>
  <si>
    <t>1514060</t>
  </si>
  <si>
    <t xml:space="preserve"> Обслуговування місцевого боргу</t>
  </si>
  <si>
    <t>Програма управління місцевим боргом на 2020-2022 роки</t>
  </si>
  <si>
    <t>Рішення  сесії ММР  № 29  від 03.12.2020 р. (із змінами)</t>
  </si>
  <si>
    <t xml:space="preserve">Усього </t>
  </si>
  <si>
    <t xml:space="preserve"> Ужгородський зональний відділ Військової служби правопорядку (для Відділення Військової служби правопорядку (м. Мукачева) )</t>
  </si>
  <si>
    <t xml:space="preserve">Рішення Виконавчого комітету Мукачівської міської ради  № 426 від 06.10.2022 р </t>
  </si>
  <si>
    <t>Програма фінансової підтримки діяльності Мукачівської районної ради на 2022 рік</t>
  </si>
  <si>
    <t>Мукачівська районна рада</t>
  </si>
  <si>
    <t>Рішення Виконавчого комітету Мукачівської міської ради № 456 від 11.10.2022 р.</t>
  </si>
  <si>
    <t>Рішення Виконавчого комітету Мукачівської міської ради №179 від 05.05.2022 р. (зі змінами)</t>
  </si>
  <si>
    <t>6083</t>
  </si>
  <si>
    <t>0610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</si>
  <si>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</si>
  <si>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</si>
  <si>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Програма захисту прав дітей  на 2022-2024 роки  у новій редакції</t>
  </si>
  <si>
    <t>Рішення виконавчого комітету Мукачівської міської ради №462  від 25.10.2022 р. (зі змінами)</t>
  </si>
  <si>
    <t>Рішення виконавчого комітету Мукачівської міської ради  № 222 від 24.05.2022 р</t>
  </si>
  <si>
    <t>Зміни до переліку місцевих /регіональних  програм, які фінансуватимуться за рахунок коштів бюджету Мукачівської міської територіальної громади   у 2022 році</t>
  </si>
  <si>
    <t>Додаток 
до рішення  виконавчого комітету Мукачівської міської ради                              
 08.11.2022 року № 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</si>
</sst>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charset val="204"/>
    </font>
    <font>
      <sz val="10"/>
      <color indexed="8"/>
      <name val="Arial"/>
      <family val="2"/>
      <charset val="204"/>
    </font>
    <font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 CYR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5" fillId="0" borderId="0"/>
    <xf numFmtId="0" fontId="11" fillId="0" borderId="0"/>
    <xf numFmtId="0" fontId="5" fillId="0" borderId="0"/>
    <xf numFmtId="0" fontId="4" fillId="0" borderId="0"/>
    <xf numFmtId="0" fontId="18" fillId="0" borderId="0">
      <alignment vertical="top"/>
    </xf>
    <xf numFmtId="0" fontId="19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7" fillId="2" borderId="0" xfId="1" applyFont="1" applyFill="1"/>
    <xf numFmtId="0" fontId="7" fillId="0" borderId="0" xfId="1" applyFont="1"/>
    <xf numFmtId="0" fontId="7" fillId="2" borderId="0" xfId="1" applyFont="1" applyFill="1" applyAlignment="1">
      <alignment horizontal="right"/>
    </xf>
    <xf numFmtId="0" fontId="7" fillId="3" borderId="1" xfId="1" applyFont="1" applyFill="1" applyBorder="1" applyAlignment="1">
      <alignment vertical="center" wrapText="1"/>
    </xf>
    <xf numFmtId="0" fontId="10" fillId="0" borderId="0" xfId="1" applyFont="1"/>
    <xf numFmtId="0" fontId="13" fillId="2" borderId="0" xfId="1" applyFont="1" applyFill="1"/>
    <xf numFmtId="0" fontId="7" fillId="0" borderId="0" xfId="1" applyFont="1" applyAlignment="1">
      <alignment vertical="center"/>
    </xf>
    <xf numFmtId="3" fontId="7" fillId="2" borderId="0" xfId="1" applyNumberFormat="1" applyFont="1" applyFill="1"/>
    <xf numFmtId="49" fontId="6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distributed" wrapText="1"/>
    </xf>
    <xf numFmtId="164" fontId="7" fillId="2" borderId="1" xfId="1" applyNumberFormat="1" applyFont="1" applyFill="1" applyBorder="1" applyAlignment="1">
      <alignment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" fontId="7" fillId="2" borderId="1" xfId="3" applyNumberFormat="1" applyFont="1" applyFill="1" applyBorder="1" applyAlignment="1">
      <alignment horizontal="right" vertical="center"/>
    </xf>
    <xf numFmtId="49" fontId="16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justify" vertical="center" wrapText="1"/>
    </xf>
    <xf numFmtId="0" fontId="7" fillId="2" borderId="1" xfId="1" applyFont="1" applyFill="1" applyBorder="1" applyAlignment="1">
      <alignment horizontal="lef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4" fontId="7" fillId="2" borderId="1" xfId="5" applyNumberFormat="1" applyFont="1" applyFill="1" applyBorder="1" applyAlignment="1">
      <alignment vertical="center"/>
    </xf>
    <xf numFmtId="0" fontId="16" fillId="2" borderId="1" xfId="1" applyFont="1" applyFill="1" applyBorder="1" applyAlignment="1">
      <alignment vertical="center" wrapText="1"/>
    </xf>
    <xf numFmtId="0" fontId="16" fillId="2" borderId="0" xfId="1" applyFont="1" applyFill="1"/>
    <xf numFmtId="0" fontId="7" fillId="2" borderId="1" xfId="3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49" fontId="6" fillId="2" borderId="1" xfId="3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distributed" wrapText="1"/>
    </xf>
    <xf numFmtId="164" fontId="10" fillId="2" borderId="1" xfId="1" applyNumberFormat="1" applyFont="1" applyFill="1" applyBorder="1" applyAlignment="1">
      <alignment horizontal="left" vertical="center" wrapText="1"/>
    </xf>
    <xf numFmtId="0" fontId="10" fillId="2" borderId="0" xfId="1" applyFont="1" applyFill="1"/>
    <xf numFmtId="4" fontId="7" fillId="2" borderId="1" xfId="1" applyNumberFormat="1" applyFont="1" applyFill="1" applyBorder="1" applyAlignment="1">
      <alignment horizontal="right" vertical="center"/>
    </xf>
    <xf numFmtId="4" fontId="16" fillId="2" borderId="1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49" fontId="14" fillId="2" borderId="0" xfId="1" applyNumberFormat="1" applyFont="1" applyFill="1" applyAlignment="1">
      <alignment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1" fontId="7" fillId="2" borderId="0" xfId="1" applyNumberFormat="1" applyFont="1" applyFill="1"/>
    <xf numFmtId="0" fontId="10" fillId="2" borderId="1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164" fontId="10" fillId="2" borderId="1" xfId="5" applyNumberFormat="1" applyFont="1" applyFill="1" applyBorder="1" applyAlignment="1">
      <alignment horizontal="left" vertical="center"/>
    </xf>
    <xf numFmtId="3" fontId="10" fillId="2" borderId="1" xfId="5" applyNumberFormat="1" applyFont="1" applyFill="1" applyBorder="1" applyAlignment="1">
      <alignment horizontal="left" vertical="center"/>
    </xf>
    <xf numFmtId="4" fontId="10" fillId="2" borderId="1" xfId="5" applyNumberFormat="1" applyFont="1" applyFill="1" applyBorder="1" applyAlignment="1">
      <alignment vertical="center"/>
    </xf>
    <xf numFmtId="164" fontId="15" fillId="2" borderId="1" xfId="5" applyNumberFormat="1" applyFont="1" applyFill="1" applyBorder="1" applyAlignment="1">
      <alignment horizontal="left" vertical="center"/>
    </xf>
    <xf numFmtId="3" fontId="15" fillId="2" borderId="1" xfId="5" applyNumberFormat="1" applyFont="1" applyFill="1" applyBorder="1" applyAlignment="1">
      <alignment horizontal="left" vertical="center"/>
    </xf>
    <xf numFmtId="4" fontId="10" fillId="2" borderId="1" xfId="5" applyNumberFormat="1" applyFont="1" applyFill="1" applyBorder="1" applyAlignment="1">
      <alignment horizontal="right" vertical="center"/>
    </xf>
    <xf numFmtId="164" fontId="7" fillId="2" borderId="1" xfId="5" applyNumberFormat="1" applyFont="1" applyFill="1" applyBorder="1" applyAlignment="1">
      <alignment horizontal="left" vertical="center" wrapText="1"/>
    </xf>
    <xf numFmtId="3" fontId="7" fillId="2" borderId="1" xfId="5" applyNumberFormat="1" applyFont="1" applyFill="1" applyBorder="1" applyAlignment="1">
      <alignment horizontal="left" vertical="center" wrapText="1"/>
    </xf>
    <xf numFmtId="3" fontId="7" fillId="2" borderId="1" xfId="5" applyNumberFormat="1" applyFont="1" applyFill="1" applyBorder="1" applyAlignment="1">
      <alignment horizontal="right" vertical="center"/>
    </xf>
    <xf numFmtId="4" fontId="7" fillId="2" borderId="1" xfId="5" applyNumberFormat="1" applyFont="1" applyFill="1" applyBorder="1" applyAlignment="1">
      <alignment horizontal="right" vertical="center"/>
    </xf>
    <xf numFmtId="3" fontId="7" fillId="2" borderId="1" xfId="5" applyNumberFormat="1" applyFont="1" applyFill="1" applyBorder="1" applyAlignment="1">
      <alignment vertical="center"/>
    </xf>
    <xf numFmtId="4" fontId="7" fillId="2" borderId="1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horizontal="center" vertical="center" wrapText="1"/>
    </xf>
    <xf numFmtId="4" fontId="7" fillId="2" borderId="1" xfId="5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vertical="center" wrapText="1"/>
    </xf>
    <xf numFmtId="3" fontId="7" fillId="2" borderId="1" xfId="5" applyNumberFormat="1" applyFont="1" applyFill="1" applyBorder="1" applyAlignment="1">
      <alignment horizontal="center" vertical="center"/>
    </xf>
    <xf numFmtId="0" fontId="7" fillId="2" borderId="1" xfId="8" applyFont="1" applyFill="1" applyBorder="1" applyAlignment="1">
      <alignment horizontal="left" vertical="center" wrapText="1"/>
    </xf>
    <xf numFmtId="0" fontId="16" fillId="0" borderId="1" xfId="9" applyFont="1" applyBorder="1" applyAlignment="1">
      <alignment horizontal="center" vertical="center" wrapText="1"/>
    </xf>
    <xf numFmtId="0" fontId="16" fillId="0" borderId="1" xfId="10" applyFont="1" applyBorder="1" applyAlignment="1">
      <alignment horizontal="center" vertical="center" wrapText="1"/>
    </xf>
    <xf numFmtId="0" fontId="16" fillId="0" borderId="1" xfId="11" applyFont="1" applyBorder="1" applyAlignment="1">
      <alignment horizontal="center" vertical="center" wrapText="1"/>
    </xf>
    <xf numFmtId="0" fontId="20" fillId="3" borderId="1" xfId="12" applyFont="1" applyFill="1" applyBorder="1" applyAlignment="1">
      <alignment horizontal="left" vertical="center" wrapText="1"/>
    </xf>
    <xf numFmtId="0" fontId="16" fillId="2" borderId="1" xfId="8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3" fontId="16" fillId="2" borderId="1" xfId="5" applyNumberFormat="1" applyFont="1" applyFill="1" applyBorder="1" applyAlignment="1">
      <alignment vertical="center"/>
    </xf>
    <xf numFmtId="4" fontId="16" fillId="2" borderId="1" xfId="5" applyNumberFormat="1" applyFont="1" applyFill="1" applyBorder="1" applyAlignment="1">
      <alignment vertical="center"/>
    </xf>
    <xf numFmtId="0" fontId="7" fillId="3" borderId="1" xfId="8" applyFont="1" applyFill="1" applyBorder="1" applyAlignment="1">
      <alignment horizontal="left" vertical="center" wrapText="1"/>
    </xf>
    <xf numFmtId="0" fontId="7" fillId="0" borderId="1" xfId="13" applyFont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 wrapText="1"/>
    </xf>
    <xf numFmtId="0" fontId="16" fillId="0" borderId="1" xfId="15" applyFont="1" applyBorder="1" applyAlignment="1">
      <alignment horizontal="center" vertical="center" wrapText="1"/>
    </xf>
    <xf numFmtId="0" fontId="16" fillId="0" borderId="1" xfId="16" applyFont="1" applyBorder="1" applyAlignment="1">
      <alignment horizontal="center" vertical="center" wrapText="1"/>
    </xf>
    <xf numFmtId="0" fontId="16" fillId="3" borderId="1" xfId="12" applyFont="1" applyFill="1" applyBorder="1" applyAlignment="1">
      <alignment horizontal="left" vertical="center" wrapText="1"/>
    </xf>
    <xf numFmtId="0" fontId="16" fillId="3" borderId="1" xfId="8" applyFont="1" applyFill="1" applyBorder="1" applyAlignment="1">
      <alignment horizontal="center" vertical="center" wrapText="1"/>
    </xf>
    <xf numFmtId="4" fontId="16" fillId="2" borderId="1" xfId="5" applyNumberFormat="1" applyFont="1" applyFill="1" applyBorder="1" applyAlignment="1">
      <alignment horizontal="right" vertical="center"/>
    </xf>
    <xf numFmtId="0" fontId="16" fillId="2" borderId="1" xfId="12" applyFont="1" applyFill="1" applyBorder="1" applyAlignment="1">
      <alignment horizontal="left" vertical="center" wrapText="1"/>
    </xf>
    <xf numFmtId="0" fontId="16" fillId="0" borderId="1" xfId="17" applyFont="1" applyBorder="1" applyAlignment="1">
      <alignment horizontal="center" vertical="center" wrapText="1"/>
    </xf>
    <xf numFmtId="0" fontId="16" fillId="0" borderId="1" xfId="18" applyFont="1" applyBorder="1" applyAlignment="1">
      <alignment horizontal="center" vertical="center" wrapText="1"/>
    </xf>
    <xf numFmtId="0" fontId="20" fillId="2" borderId="1" xfId="1" applyFont="1" applyFill="1" applyBorder="1" applyAlignment="1">
      <alignment vertical="center" wrapText="1"/>
    </xf>
    <xf numFmtId="0" fontId="16" fillId="0" borderId="1" xfId="19" applyFont="1" applyBorder="1" applyAlignment="1">
      <alignment horizontal="center" vertical="center" wrapText="1"/>
    </xf>
    <xf numFmtId="0" fontId="6" fillId="2" borderId="1" xfId="8" applyFont="1" applyFill="1" applyBorder="1" applyAlignment="1">
      <alignment horizontal="left" vertical="center" wrapText="1"/>
    </xf>
    <xf numFmtId="3" fontId="6" fillId="2" borderId="1" xfId="5" applyNumberFormat="1" applyFont="1" applyFill="1" applyBorder="1" applyAlignment="1">
      <alignment horizontal="left" vertical="center" wrapText="1"/>
    </xf>
    <xf numFmtId="0" fontId="20" fillId="0" borderId="1" xfId="14" applyFont="1" applyBorder="1" applyAlignment="1">
      <alignment horizontal="center" vertical="center" wrapText="1"/>
    </xf>
    <xf numFmtId="0" fontId="20" fillId="0" borderId="1" xfId="15" applyFont="1" applyBorder="1" applyAlignment="1">
      <alignment horizontal="center" vertical="center" wrapText="1"/>
    </xf>
    <xf numFmtId="0" fontId="20" fillId="0" borderId="1" xfId="16" applyFont="1" applyBorder="1" applyAlignment="1">
      <alignment horizontal="center" vertical="center" wrapText="1"/>
    </xf>
    <xf numFmtId="0" fontId="20" fillId="2" borderId="1" xfId="12" applyFont="1" applyFill="1" applyBorder="1" applyAlignment="1">
      <alignment horizontal="left" vertical="center" wrapText="1"/>
    </xf>
    <xf numFmtId="0" fontId="20" fillId="2" borderId="1" xfId="8" applyFont="1" applyFill="1" applyBorder="1" applyAlignment="1">
      <alignment horizontal="center" vertical="center" wrapText="1"/>
    </xf>
    <xf numFmtId="0" fontId="20" fillId="0" borderId="1" xfId="13" applyFont="1" applyBorder="1" applyAlignment="1">
      <alignment horizontal="center" vertical="center" wrapText="1"/>
    </xf>
    <xf numFmtId="3" fontId="16" fillId="2" borderId="1" xfId="5" applyNumberFormat="1" applyFont="1" applyFill="1" applyBorder="1" applyAlignment="1">
      <alignment horizontal="right" vertical="center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vertical="center" wrapText="1"/>
    </xf>
    <xf numFmtId="0" fontId="16" fillId="0" borderId="1" xfId="20" applyFont="1" applyBorder="1" applyAlignment="1">
      <alignment horizontal="center" vertical="center" wrapText="1"/>
    </xf>
    <xf numFmtId="0" fontId="16" fillId="0" borderId="1" xfId="21" applyFont="1" applyBorder="1" applyAlignment="1">
      <alignment horizontal="center" vertical="center" wrapText="1"/>
    </xf>
    <xf numFmtId="0" fontId="16" fillId="0" borderId="1" xfId="22" applyFont="1" applyBorder="1" applyAlignment="1">
      <alignment horizontal="center" vertical="center" wrapText="1"/>
    </xf>
    <xf numFmtId="3" fontId="7" fillId="3" borderId="1" xfId="5" applyNumberFormat="1" applyFont="1" applyFill="1" applyBorder="1" applyAlignment="1">
      <alignment horizontal="left" vertical="center" wrapText="1"/>
    </xf>
    <xf numFmtId="0" fontId="7" fillId="0" borderId="1" xfId="8" applyFont="1" applyBorder="1" applyAlignment="1">
      <alignment horizontal="left" vertical="center" wrapText="1"/>
    </xf>
    <xf numFmtId="0" fontId="20" fillId="0" borderId="1" xfId="1" applyFont="1" applyBorder="1"/>
    <xf numFmtId="0" fontId="7" fillId="2" borderId="1" xfId="23" applyFont="1" applyFill="1" applyBorder="1" applyAlignment="1">
      <alignment horizontal="left" vertical="center" wrapText="1"/>
    </xf>
    <xf numFmtId="0" fontId="7" fillId="2" borderId="1" xfId="5" applyFont="1" applyFill="1" applyBorder="1" applyAlignment="1">
      <alignment horizontal="left" vertical="center" wrapText="1"/>
    </xf>
    <xf numFmtId="49" fontId="7" fillId="2" borderId="1" xfId="23" applyNumberFormat="1" applyFont="1" applyFill="1" applyBorder="1" applyAlignment="1">
      <alignment horizontal="center" vertical="center"/>
    </xf>
    <xf numFmtId="49" fontId="7" fillId="2" borderId="1" xfId="23" applyNumberFormat="1" applyFont="1" applyFill="1" applyBorder="1" applyAlignment="1">
      <alignment horizontal="center" vertical="center" wrapText="1"/>
    </xf>
    <xf numFmtId="3" fontId="10" fillId="2" borderId="1" xfId="5" applyNumberFormat="1" applyFont="1" applyFill="1" applyBorder="1" applyAlignment="1">
      <alignment horizontal="center" vertical="center"/>
    </xf>
    <xf numFmtId="4" fontId="10" fillId="2" borderId="1" xfId="5" applyNumberFormat="1" applyFont="1" applyFill="1" applyBorder="1" applyAlignment="1">
      <alignment horizontal="center" vertical="center"/>
    </xf>
    <xf numFmtId="3" fontId="10" fillId="2" borderId="0" xfId="5" applyNumberFormat="1" applyFont="1" applyFill="1" applyAlignment="1">
      <alignment horizontal="center" vertical="center"/>
    </xf>
    <xf numFmtId="4" fontId="10" fillId="2" borderId="0" xfId="5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/>
    </xf>
    <xf numFmtId="164" fontId="7" fillId="2" borderId="4" xfId="5" applyNumberFormat="1" applyFont="1" applyFill="1" applyBorder="1" applyAlignment="1" applyProtection="1">
      <alignment horizontal="left" vertical="center" wrapText="1"/>
      <protection locked="0"/>
    </xf>
    <xf numFmtId="0" fontId="6" fillId="2" borderId="2" xfId="5" applyFont="1" applyFill="1" applyBorder="1" applyAlignment="1">
      <alignment vertical="center" wrapText="1"/>
    </xf>
    <xf numFmtId="0" fontId="6" fillId="2" borderId="1" xfId="5" applyFont="1" applyFill="1" applyBorder="1" applyAlignment="1">
      <alignment vertical="center" wrapText="1"/>
    </xf>
    <xf numFmtId="3" fontId="10" fillId="2" borderId="0" xfId="1" applyNumberFormat="1" applyFont="1" applyFill="1"/>
    <xf numFmtId="3" fontId="7" fillId="2" borderId="1" xfId="5" applyNumberFormat="1" applyFont="1" applyFill="1" applyBorder="1" applyAlignment="1">
      <alignment vertical="center" wrapText="1"/>
    </xf>
    <xf numFmtId="164" fontId="7" fillId="2" borderId="4" xfId="5" applyNumberFormat="1" applyFont="1" applyFill="1" applyBorder="1" applyAlignment="1">
      <alignment vertical="center" wrapText="1"/>
    </xf>
    <xf numFmtId="3" fontId="7" fillId="2" borderId="4" xfId="5" applyNumberFormat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  <xf numFmtId="3" fontId="7" fillId="2" borderId="1" xfId="5" applyNumberFormat="1" applyFont="1" applyFill="1" applyBorder="1" applyAlignment="1">
      <alignment horizontal="right" vertical="center" wrapText="1"/>
    </xf>
    <xf numFmtId="49" fontId="7" fillId="2" borderId="0" xfId="1" applyNumberFormat="1" applyFont="1" applyFill="1" applyAlignment="1">
      <alignment horizontal="center" vertical="distributed" wrapText="1"/>
    </xf>
    <xf numFmtId="3" fontId="7" fillId="2" borderId="1" xfId="5" applyNumberFormat="1" applyFont="1" applyFill="1" applyBorder="1" applyAlignment="1">
      <alignment horizontal="center" vertical="center" wrapText="1"/>
    </xf>
    <xf numFmtId="4" fontId="16" fillId="2" borderId="1" xfId="5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left" vertical="center" wrapText="1"/>
    </xf>
    <xf numFmtId="3" fontId="10" fillId="2" borderId="1" xfId="5" applyNumberFormat="1" applyFont="1" applyFill="1" applyBorder="1" applyAlignment="1">
      <alignment vertical="center" wrapText="1"/>
    </xf>
    <xf numFmtId="3" fontId="10" fillId="2" borderId="1" xfId="5" applyNumberFormat="1" applyFont="1" applyFill="1" applyBorder="1" applyAlignment="1">
      <alignment horizontal="right" vertical="center" wrapText="1"/>
    </xf>
    <xf numFmtId="4" fontId="10" fillId="2" borderId="1" xfId="5" applyNumberFormat="1" applyFont="1" applyFill="1" applyBorder="1" applyAlignment="1">
      <alignment horizontal="right" vertical="center" wrapText="1"/>
    </xf>
    <xf numFmtId="164" fontId="10" fillId="2" borderId="1" xfId="1" applyNumberFormat="1" applyFont="1" applyFill="1" applyBorder="1" applyAlignment="1">
      <alignment horizontal="left" vertical="center"/>
    </xf>
    <xf numFmtId="3" fontId="12" fillId="2" borderId="1" xfId="1" applyNumberFormat="1" applyFont="1" applyFill="1" applyBorder="1" applyAlignment="1">
      <alignment horizontal="left" vertical="center"/>
    </xf>
    <xf numFmtId="164" fontId="7" fillId="2" borderId="0" xfId="1" applyNumberFormat="1" applyFont="1" applyFill="1" applyAlignment="1">
      <alignment horizontal="center" vertical="center"/>
    </xf>
    <xf numFmtId="164" fontId="7" fillId="2" borderId="0" xfId="1" applyNumberFormat="1" applyFont="1" applyFill="1"/>
    <xf numFmtId="0" fontId="7" fillId="2" borderId="0" xfId="1" applyFont="1" applyFill="1" applyAlignment="1">
      <alignment vertical="center" wrapText="1"/>
    </xf>
    <xf numFmtId="3" fontId="7" fillId="2" borderId="0" xfId="1" applyNumberFormat="1" applyFont="1" applyFill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vertical="center" wrapText="1"/>
    </xf>
    <xf numFmtId="3" fontId="13" fillId="2" borderId="0" xfId="1" applyNumberFormat="1" applyFont="1" applyFill="1" applyAlignment="1">
      <alignment vertical="center" wrapText="1"/>
    </xf>
    <xf numFmtId="4" fontId="13" fillId="2" borderId="0" xfId="1" applyNumberFormat="1" applyFont="1" applyFill="1" applyAlignment="1">
      <alignment vertical="center" wrapText="1"/>
    </xf>
    <xf numFmtId="3" fontId="7" fillId="2" borderId="0" xfId="1" applyNumberFormat="1" applyFont="1" applyFill="1" applyAlignment="1">
      <alignment horizontal="center" vertical="center" wrapText="1"/>
    </xf>
    <xf numFmtId="3" fontId="7" fillId="2" borderId="0" xfId="1" applyNumberFormat="1" applyFont="1" applyFill="1" applyAlignment="1">
      <alignment horizontal="center" vertical="center"/>
    </xf>
    <xf numFmtId="0" fontId="16" fillId="3" borderId="1" xfId="1" applyFont="1" applyFill="1" applyBorder="1" applyAlignment="1">
      <alignment vertical="center" wrapText="1"/>
    </xf>
    <xf numFmtId="0" fontId="23" fillId="2" borderId="1" xfId="1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vertical="center"/>
    </xf>
    <xf numFmtId="4" fontId="25" fillId="2" borderId="1" xfId="5" applyNumberFormat="1" applyFont="1" applyFill="1" applyBorder="1" applyAlignment="1">
      <alignment horizontal="center" vertical="center"/>
    </xf>
    <xf numFmtId="4" fontId="26" fillId="2" borderId="1" xfId="5" applyNumberFormat="1" applyFont="1" applyFill="1" applyBorder="1" applyAlignment="1">
      <alignment horizontal="center" vertical="center"/>
    </xf>
    <xf numFmtId="4" fontId="26" fillId="2" borderId="1" xfId="1" applyNumberFormat="1" applyFont="1" applyFill="1" applyBorder="1" applyAlignment="1">
      <alignment horizontal="center" vertical="center"/>
    </xf>
    <xf numFmtId="4" fontId="24" fillId="2" borderId="1" xfId="5" applyNumberFormat="1" applyFont="1" applyFill="1" applyBorder="1" applyAlignment="1">
      <alignment horizontal="center" vertical="center"/>
    </xf>
    <xf numFmtId="4" fontId="24" fillId="2" borderId="1" xfId="1" applyNumberFormat="1" applyFont="1" applyFill="1" applyBorder="1" applyAlignment="1">
      <alignment horizontal="center" vertical="center"/>
    </xf>
    <xf numFmtId="4" fontId="25" fillId="2" borderId="1" xfId="1" applyNumberFormat="1" applyFont="1" applyFill="1" applyBorder="1" applyAlignment="1">
      <alignment horizontal="center" vertical="center"/>
    </xf>
    <xf numFmtId="4" fontId="26" fillId="2" borderId="1" xfId="1" applyNumberFormat="1" applyFont="1" applyFill="1" applyBorder="1" applyAlignment="1">
      <alignment horizontal="center" vertical="center" wrapText="1"/>
    </xf>
    <xf numFmtId="4" fontId="26" fillId="2" borderId="1" xfId="5" applyNumberFormat="1" applyFont="1" applyFill="1" applyBorder="1" applyAlignment="1">
      <alignment horizontal="center" vertical="center" wrapText="1"/>
    </xf>
    <xf numFmtId="4" fontId="25" fillId="2" borderId="1" xfId="5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14" fillId="2" borderId="0" xfId="1" applyFont="1" applyFill="1" applyAlignment="1">
      <alignment horizontal="center" vertical="center" wrapText="1"/>
    </xf>
    <xf numFmtId="49" fontId="21" fillId="2" borderId="0" xfId="1" applyNumberFormat="1" applyFont="1" applyFill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5" fillId="2" borderId="1" xfId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0" fontId="5" fillId="2" borderId="1" xfId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0" fontId="5" fillId="2" borderId="1" xfId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3" fontId="7" fillId="3" borderId="1" xfId="5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3" fontId="7" fillId="2" borderId="2" xfId="5" applyNumberFormat="1" applyFont="1" applyFill="1" applyBorder="1" applyAlignment="1">
      <alignment horizontal="center" vertical="center" wrapText="1"/>
    </xf>
    <xf numFmtId="3" fontId="7" fillId="2" borderId="4" xfId="5" applyNumberFormat="1" applyFont="1" applyFill="1" applyBorder="1" applyAlignment="1">
      <alignment horizontal="center" vertical="center" wrapText="1"/>
    </xf>
    <xf numFmtId="164" fontId="7" fillId="2" borderId="1" xfId="5" applyNumberFormat="1" applyFont="1" applyFill="1" applyBorder="1" applyAlignment="1">
      <alignment horizontal="left" vertical="center" wrapText="1"/>
    </xf>
    <xf numFmtId="3" fontId="7" fillId="2" borderId="1" xfId="23" applyNumberFormat="1" applyFont="1" applyFill="1" applyBorder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0" fontId="5" fillId="2" borderId="4" xfId="1" applyFill="1" applyBorder="1" applyAlignment="1">
      <alignment horizontal="center" vertical="center" wrapText="1"/>
    </xf>
    <xf numFmtId="164" fontId="7" fillId="2" borderId="2" xfId="5" applyNumberFormat="1" applyFont="1" applyFill="1" applyBorder="1" applyAlignment="1" applyProtection="1">
      <alignment horizontal="left" vertical="center" wrapText="1"/>
      <protection locked="0"/>
    </xf>
    <xf numFmtId="164" fontId="7" fillId="2" borderId="4" xfId="5" applyNumberFormat="1" applyFont="1" applyFill="1" applyBorder="1" applyAlignment="1" applyProtection="1">
      <alignment horizontal="left" vertical="center" wrapText="1"/>
      <protection locked="0"/>
    </xf>
    <xf numFmtId="0" fontId="6" fillId="2" borderId="2" xfId="5" applyFont="1" applyFill="1" applyBorder="1" applyAlignment="1">
      <alignment horizontal="left" vertical="center" wrapText="1"/>
    </xf>
    <xf numFmtId="0" fontId="6" fillId="2" borderId="4" xfId="5" applyFont="1" applyFill="1" applyBorder="1" applyAlignment="1">
      <alignment horizontal="left" vertical="center" wrapText="1"/>
    </xf>
    <xf numFmtId="0" fontId="7" fillId="2" borderId="1" xfId="5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left" vertical="center" wrapText="1"/>
    </xf>
    <xf numFmtId="164" fontId="7" fillId="2" borderId="4" xfId="1" applyNumberFormat="1" applyFont="1" applyFill="1" applyBorder="1" applyAlignment="1">
      <alignment horizontal="left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3" fontId="7" fillId="2" borderId="2" xfId="5" applyNumberFormat="1" applyFont="1" applyFill="1" applyBorder="1" applyAlignment="1">
      <alignment horizontal="left" vertical="center" wrapText="1"/>
    </xf>
    <xf numFmtId="3" fontId="7" fillId="2" borderId="4" xfId="5" applyNumberFormat="1" applyFont="1" applyFill="1" applyBorder="1" applyAlignment="1">
      <alignment horizontal="left" vertical="center" wrapText="1"/>
    </xf>
    <xf numFmtId="164" fontId="7" fillId="2" borderId="2" xfId="5" applyNumberFormat="1" applyFont="1" applyFill="1" applyBorder="1" applyAlignment="1">
      <alignment horizontal="center" vertical="center" wrapText="1"/>
    </xf>
    <xf numFmtId="164" fontId="7" fillId="2" borderId="3" xfId="5" applyNumberFormat="1" applyFont="1" applyFill="1" applyBorder="1" applyAlignment="1">
      <alignment horizontal="center" vertical="center" wrapText="1"/>
    </xf>
    <xf numFmtId="3" fontId="7" fillId="2" borderId="3" xfId="5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left" vertical="center" wrapText="1"/>
    </xf>
  </cellXfs>
  <cellStyles count="29">
    <cellStyle name="Звичайний" xfId="0" builtinId="0"/>
    <cellStyle name="Звичайний 2" xfId="1" xr:uid="{00000000-0005-0000-0000-000000000000}"/>
    <cellStyle name="Звичайний 21" xfId="9" xr:uid="{00000000-0005-0000-0000-000001000000}"/>
    <cellStyle name="Звичайний 22" xfId="10" xr:uid="{00000000-0005-0000-0000-000002000000}"/>
    <cellStyle name="Звичайний 23" xfId="11" xr:uid="{00000000-0005-0000-0000-000003000000}"/>
    <cellStyle name="Звичайний 24" xfId="17" xr:uid="{00000000-0005-0000-0000-000004000000}"/>
    <cellStyle name="Звичайний 25" xfId="18" xr:uid="{00000000-0005-0000-0000-000005000000}"/>
    <cellStyle name="Звичайний 26 2" xfId="13" xr:uid="{00000000-0005-0000-0000-000006000000}"/>
    <cellStyle name="Звичайний 27 2" xfId="19" xr:uid="{00000000-0005-0000-0000-000007000000}"/>
    <cellStyle name="Звичайний 28" xfId="22" xr:uid="{00000000-0005-0000-0000-000008000000}"/>
    <cellStyle name="Звичайний 29" xfId="21" xr:uid="{00000000-0005-0000-0000-000009000000}"/>
    <cellStyle name="Звичайний 3" xfId="4" xr:uid="{00000000-0005-0000-0000-00000A000000}"/>
    <cellStyle name="Звичайний 3 2" xfId="28" xr:uid="{00000000-0005-0000-0000-00000B000000}"/>
    <cellStyle name="Звичайний 30" xfId="20" xr:uid="{00000000-0005-0000-0000-00000C000000}"/>
    <cellStyle name="Звичайний 31 2" xfId="14" xr:uid="{00000000-0005-0000-0000-00000D000000}"/>
    <cellStyle name="Звичайний 32 2" xfId="15" xr:uid="{00000000-0005-0000-0000-00000E000000}"/>
    <cellStyle name="Звичайний 33 2" xfId="16" xr:uid="{00000000-0005-0000-0000-00000F000000}"/>
    <cellStyle name="Звичайний 34 2" xfId="12" xr:uid="{00000000-0005-0000-0000-000010000000}"/>
    <cellStyle name="Звичайний 35 2" xfId="8" xr:uid="{00000000-0005-0000-0000-000011000000}"/>
    <cellStyle name="Звичайний 4" xfId="26" xr:uid="{00000000-0005-0000-0000-000012000000}"/>
    <cellStyle name="Звичайний 43" xfId="25" xr:uid="{00000000-0005-0000-0000-000013000000}"/>
    <cellStyle name="Звичайний 5" xfId="27" xr:uid="{00000000-0005-0000-0000-000014000000}"/>
    <cellStyle name="Звичайний_Додаток _ 3 зм_ни 4575" xfId="5" xr:uid="{00000000-0005-0000-0000-000015000000}"/>
    <cellStyle name="Обычный 2" xfId="23" xr:uid="{00000000-0005-0000-0000-000017000000}"/>
    <cellStyle name="Обычный 2 4" xfId="2" xr:uid="{00000000-0005-0000-0000-000018000000}"/>
    <cellStyle name="Обычный 5" xfId="7" xr:uid="{00000000-0005-0000-0000-000019000000}"/>
    <cellStyle name="Обычный 9" xfId="24" xr:uid="{00000000-0005-0000-0000-00001A000000}"/>
    <cellStyle name="Обычный_ZV1PIV98" xfId="6" xr:uid="{00000000-0005-0000-0000-00001B000000}"/>
    <cellStyle name="Обычный_дод на комісію про затверд бюд 2004" xfId="3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pageSetUpPr fitToPage="1"/>
  </sheetPr>
  <dimension ref="A1:Q134"/>
  <sheetViews>
    <sheetView tabSelected="1" view="pageBreakPreview" zoomScale="70" zoomScaleNormal="75" zoomScaleSheetLayoutView="70" workbookViewId="0">
      <selection activeCell="G2" sqref="G2:K2"/>
    </sheetView>
  </sheetViews>
  <sheetFormatPr defaultRowHeight="15.75" x14ac:dyDescent="0.25"/>
  <cols>
    <col min="1" max="1" width="3.28515625" style="1" customWidth="1"/>
    <col min="2" max="2" width="17.42578125" style="41" customWidth="1"/>
    <col min="3" max="3" width="19.28515625" style="41" customWidth="1"/>
    <col min="4" max="4" width="21.85546875" style="41" customWidth="1"/>
    <col min="5" max="5" width="57.85546875" style="41" customWidth="1"/>
    <col min="6" max="6" width="66.85546875" style="41" customWidth="1"/>
    <col min="7" max="7" width="36.7109375" style="41" customWidth="1"/>
    <col min="8" max="8" width="18.140625" style="41" customWidth="1"/>
    <col min="9" max="9" width="19.5703125" style="41" customWidth="1"/>
    <col min="10" max="10" width="16.5703125" style="41" customWidth="1"/>
    <col min="11" max="11" width="21.140625" style="1" customWidth="1"/>
    <col min="12" max="12" width="1.42578125" style="1" customWidth="1"/>
    <col min="13" max="13" width="19.140625" style="1" customWidth="1"/>
    <col min="14" max="14" width="7" style="1" customWidth="1"/>
    <col min="15" max="15" width="7.85546875" style="1" customWidth="1"/>
    <col min="16" max="256" width="9.140625" style="1"/>
    <col min="257" max="257" width="3.28515625" style="1" customWidth="1"/>
    <col min="258" max="258" width="17.42578125" style="1" customWidth="1"/>
    <col min="259" max="259" width="19.28515625" style="1" customWidth="1"/>
    <col min="260" max="260" width="21.85546875" style="1" customWidth="1"/>
    <col min="261" max="261" width="57.85546875" style="1" customWidth="1"/>
    <col min="262" max="262" width="66.28515625" style="1" customWidth="1"/>
    <col min="263" max="263" width="36.7109375" style="1" customWidth="1"/>
    <col min="264" max="264" width="18.140625" style="1" customWidth="1"/>
    <col min="265" max="265" width="19.5703125" style="1" customWidth="1"/>
    <col min="266" max="266" width="16.5703125" style="1" customWidth="1"/>
    <col min="267" max="267" width="21.140625" style="1" customWidth="1"/>
    <col min="268" max="268" width="1.42578125" style="1" customWidth="1"/>
    <col min="269" max="269" width="19.140625" style="1" customWidth="1"/>
    <col min="270" max="270" width="7" style="1" customWidth="1"/>
    <col min="271" max="271" width="7.85546875" style="1" customWidth="1"/>
    <col min="272" max="512" width="9.140625" style="1"/>
    <col min="513" max="513" width="3.28515625" style="1" customWidth="1"/>
    <col min="514" max="514" width="17.42578125" style="1" customWidth="1"/>
    <col min="515" max="515" width="19.28515625" style="1" customWidth="1"/>
    <col min="516" max="516" width="21.85546875" style="1" customWidth="1"/>
    <col min="517" max="517" width="57.85546875" style="1" customWidth="1"/>
    <col min="518" max="518" width="66.28515625" style="1" customWidth="1"/>
    <col min="519" max="519" width="36.7109375" style="1" customWidth="1"/>
    <col min="520" max="520" width="18.140625" style="1" customWidth="1"/>
    <col min="521" max="521" width="19.5703125" style="1" customWidth="1"/>
    <col min="522" max="522" width="16.5703125" style="1" customWidth="1"/>
    <col min="523" max="523" width="21.140625" style="1" customWidth="1"/>
    <col min="524" max="524" width="1.42578125" style="1" customWidth="1"/>
    <col min="525" max="525" width="19.140625" style="1" customWidth="1"/>
    <col min="526" max="526" width="7" style="1" customWidth="1"/>
    <col min="527" max="527" width="7.85546875" style="1" customWidth="1"/>
    <col min="528" max="768" width="9.140625" style="1"/>
    <col min="769" max="769" width="3.28515625" style="1" customWidth="1"/>
    <col min="770" max="770" width="17.42578125" style="1" customWidth="1"/>
    <col min="771" max="771" width="19.28515625" style="1" customWidth="1"/>
    <col min="772" max="772" width="21.85546875" style="1" customWidth="1"/>
    <col min="773" max="773" width="57.85546875" style="1" customWidth="1"/>
    <col min="774" max="774" width="66.28515625" style="1" customWidth="1"/>
    <col min="775" max="775" width="36.7109375" style="1" customWidth="1"/>
    <col min="776" max="776" width="18.140625" style="1" customWidth="1"/>
    <col min="777" max="777" width="19.5703125" style="1" customWidth="1"/>
    <col min="778" max="778" width="16.5703125" style="1" customWidth="1"/>
    <col min="779" max="779" width="21.140625" style="1" customWidth="1"/>
    <col min="780" max="780" width="1.42578125" style="1" customWidth="1"/>
    <col min="781" max="781" width="19.140625" style="1" customWidth="1"/>
    <col min="782" max="782" width="7" style="1" customWidth="1"/>
    <col min="783" max="783" width="7.85546875" style="1" customWidth="1"/>
    <col min="784" max="1024" width="9.140625" style="1"/>
    <col min="1025" max="1025" width="3.28515625" style="1" customWidth="1"/>
    <col min="1026" max="1026" width="17.42578125" style="1" customWidth="1"/>
    <col min="1027" max="1027" width="19.28515625" style="1" customWidth="1"/>
    <col min="1028" max="1028" width="21.85546875" style="1" customWidth="1"/>
    <col min="1029" max="1029" width="57.85546875" style="1" customWidth="1"/>
    <col min="1030" max="1030" width="66.28515625" style="1" customWidth="1"/>
    <col min="1031" max="1031" width="36.7109375" style="1" customWidth="1"/>
    <col min="1032" max="1032" width="18.140625" style="1" customWidth="1"/>
    <col min="1033" max="1033" width="19.5703125" style="1" customWidth="1"/>
    <col min="1034" max="1034" width="16.5703125" style="1" customWidth="1"/>
    <col min="1035" max="1035" width="21.140625" style="1" customWidth="1"/>
    <col min="1036" max="1036" width="1.42578125" style="1" customWidth="1"/>
    <col min="1037" max="1037" width="19.140625" style="1" customWidth="1"/>
    <col min="1038" max="1038" width="7" style="1" customWidth="1"/>
    <col min="1039" max="1039" width="7.85546875" style="1" customWidth="1"/>
    <col min="1040" max="1280" width="9.140625" style="1"/>
    <col min="1281" max="1281" width="3.28515625" style="1" customWidth="1"/>
    <col min="1282" max="1282" width="17.42578125" style="1" customWidth="1"/>
    <col min="1283" max="1283" width="19.28515625" style="1" customWidth="1"/>
    <col min="1284" max="1284" width="21.85546875" style="1" customWidth="1"/>
    <col min="1285" max="1285" width="57.85546875" style="1" customWidth="1"/>
    <col min="1286" max="1286" width="66.28515625" style="1" customWidth="1"/>
    <col min="1287" max="1287" width="36.7109375" style="1" customWidth="1"/>
    <col min="1288" max="1288" width="18.140625" style="1" customWidth="1"/>
    <col min="1289" max="1289" width="19.5703125" style="1" customWidth="1"/>
    <col min="1290" max="1290" width="16.5703125" style="1" customWidth="1"/>
    <col min="1291" max="1291" width="21.140625" style="1" customWidth="1"/>
    <col min="1292" max="1292" width="1.42578125" style="1" customWidth="1"/>
    <col min="1293" max="1293" width="19.140625" style="1" customWidth="1"/>
    <col min="1294" max="1294" width="7" style="1" customWidth="1"/>
    <col min="1295" max="1295" width="7.85546875" style="1" customWidth="1"/>
    <col min="1296" max="1536" width="9.140625" style="1"/>
    <col min="1537" max="1537" width="3.28515625" style="1" customWidth="1"/>
    <col min="1538" max="1538" width="17.42578125" style="1" customWidth="1"/>
    <col min="1539" max="1539" width="19.28515625" style="1" customWidth="1"/>
    <col min="1540" max="1540" width="21.85546875" style="1" customWidth="1"/>
    <col min="1541" max="1541" width="57.85546875" style="1" customWidth="1"/>
    <col min="1542" max="1542" width="66.28515625" style="1" customWidth="1"/>
    <col min="1543" max="1543" width="36.7109375" style="1" customWidth="1"/>
    <col min="1544" max="1544" width="18.140625" style="1" customWidth="1"/>
    <col min="1545" max="1545" width="19.5703125" style="1" customWidth="1"/>
    <col min="1546" max="1546" width="16.5703125" style="1" customWidth="1"/>
    <col min="1547" max="1547" width="21.140625" style="1" customWidth="1"/>
    <col min="1548" max="1548" width="1.42578125" style="1" customWidth="1"/>
    <col min="1549" max="1549" width="19.140625" style="1" customWidth="1"/>
    <col min="1550" max="1550" width="7" style="1" customWidth="1"/>
    <col min="1551" max="1551" width="7.85546875" style="1" customWidth="1"/>
    <col min="1552" max="1792" width="9.140625" style="1"/>
    <col min="1793" max="1793" width="3.28515625" style="1" customWidth="1"/>
    <col min="1794" max="1794" width="17.42578125" style="1" customWidth="1"/>
    <col min="1795" max="1795" width="19.28515625" style="1" customWidth="1"/>
    <col min="1796" max="1796" width="21.85546875" style="1" customWidth="1"/>
    <col min="1797" max="1797" width="57.85546875" style="1" customWidth="1"/>
    <col min="1798" max="1798" width="66.28515625" style="1" customWidth="1"/>
    <col min="1799" max="1799" width="36.7109375" style="1" customWidth="1"/>
    <col min="1800" max="1800" width="18.140625" style="1" customWidth="1"/>
    <col min="1801" max="1801" width="19.5703125" style="1" customWidth="1"/>
    <col min="1802" max="1802" width="16.5703125" style="1" customWidth="1"/>
    <col min="1803" max="1803" width="21.140625" style="1" customWidth="1"/>
    <col min="1804" max="1804" width="1.42578125" style="1" customWidth="1"/>
    <col min="1805" max="1805" width="19.140625" style="1" customWidth="1"/>
    <col min="1806" max="1806" width="7" style="1" customWidth="1"/>
    <col min="1807" max="1807" width="7.85546875" style="1" customWidth="1"/>
    <col min="1808" max="2048" width="9.140625" style="1"/>
    <col min="2049" max="2049" width="3.28515625" style="1" customWidth="1"/>
    <col min="2050" max="2050" width="17.42578125" style="1" customWidth="1"/>
    <col min="2051" max="2051" width="19.28515625" style="1" customWidth="1"/>
    <col min="2052" max="2052" width="21.85546875" style="1" customWidth="1"/>
    <col min="2053" max="2053" width="57.85546875" style="1" customWidth="1"/>
    <col min="2054" max="2054" width="66.28515625" style="1" customWidth="1"/>
    <col min="2055" max="2055" width="36.7109375" style="1" customWidth="1"/>
    <col min="2056" max="2056" width="18.140625" style="1" customWidth="1"/>
    <col min="2057" max="2057" width="19.5703125" style="1" customWidth="1"/>
    <col min="2058" max="2058" width="16.5703125" style="1" customWidth="1"/>
    <col min="2059" max="2059" width="21.140625" style="1" customWidth="1"/>
    <col min="2060" max="2060" width="1.42578125" style="1" customWidth="1"/>
    <col min="2061" max="2061" width="19.140625" style="1" customWidth="1"/>
    <col min="2062" max="2062" width="7" style="1" customWidth="1"/>
    <col min="2063" max="2063" width="7.85546875" style="1" customWidth="1"/>
    <col min="2064" max="2304" width="9.140625" style="1"/>
    <col min="2305" max="2305" width="3.28515625" style="1" customWidth="1"/>
    <col min="2306" max="2306" width="17.42578125" style="1" customWidth="1"/>
    <col min="2307" max="2307" width="19.28515625" style="1" customWidth="1"/>
    <col min="2308" max="2308" width="21.85546875" style="1" customWidth="1"/>
    <col min="2309" max="2309" width="57.85546875" style="1" customWidth="1"/>
    <col min="2310" max="2310" width="66.28515625" style="1" customWidth="1"/>
    <col min="2311" max="2311" width="36.7109375" style="1" customWidth="1"/>
    <col min="2312" max="2312" width="18.140625" style="1" customWidth="1"/>
    <col min="2313" max="2313" width="19.5703125" style="1" customWidth="1"/>
    <col min="2314" max="2314" width="16.5703125" style="1" customWidth="1"/>
    <col min="2315" max="2315" width="21.140625" style="1" customWidth="1"/>
    <col min="2316" max="2316" width="1.42578125" style="1" customWidth="1"/>
    <col min="2317" max="2317" width="19.140625" style="1" customWidth="1"/>
    <col min="2318" max="2318" width="7" style="1" customWidth="1"/>
    <col min="2319" max="2319" width="7.85546875" style="1" customWidth="1"/>
    <col min="2320" max="2560" width="9.140625" style="1"/>
    <col min="2561" max="2561" width="3.28515625" style="1" customWidth="1"/>
    <col min="2562" max="2562" width="17.42578125" style="1" customWidth="1"/>
    <col min="2563" max="2563" width="19.28515625" style="1" customWidth="1"/>
    <col min="2564" max="2564" width="21.85546875" style="1" customWidth="1"/>
    <col min="2565" max="2565" width="57.85546875" style="1" customWidth="1"/>
    <col min="2566" max="2566" width="66.28515625" style="1" customWidth="1"/>
    <col min="2567" max="2567" width="36.7109375" style="1" customWidth="1"/>
    <col min="2568" max="2568" width="18.140625" style="1" customWidth="1"/>
    <col min="2569" max="2569" width="19.5703125" style="1" customWidth="1"/>
    <col min="2570" max="2570" width="16.5703125" style="1" customWidth="1"/>
    <col min="2571" max="2571" width="21.140625" style="1" customWidth="1"/>
    <col min="2572" max="2572" width="1.42578125" style="1" customWidth="1"/>
    <col min="2573" max="2573" width="19.140625" style="1" customWidth="1"/>
    <col min="2574" max="2574" width="7" style="1" customWidth="1"/>
    <col min="2575" max="2575" width="7.85546875" style="1" customWidth="1"/>
    <col min="2576" max="2816" width="9.140625" style="1"/>
    <col min="2817" max="2817" width="3.28515625" style="1" customWidth="1"/>
    <col min="2818" max="2818" width="17.42578125" style="1" customWidth="1"/>
    <col min="2819" max="2819" width="19.28515625" style="1" customWidth="1"/>
    <col min="2820" max="2820" width="21.85546875" style="1" customWidth="1"/>
    <col min="2821" max="2821" width="57.85546875" style="1" customWidth="1"/>
    <col min="2822" max="2822" width="66.28515625" style="1" customWidth="1"/>
    <col min="2823" max="2823" width="36.7109375" style="1" customWidth="1"/>
    <col min="2824" max="2824" width="18.140625" style="1" customWidth="1"/>
    <col min="2825" max="2825" width="19.5703125" style="1" customWidth="1"/>
    <col min="2826" max="2826" width="16.5703125" style="1" customWidth="1"/>
    <col min="2827" max="2827" width="21.140625" style="1" customWidth="1"/>
    <col min="2828" max="2828" width="1.42578125" style="1" customWidth="1"/>
    <col min="2829" max="2829" width="19.140625" style="1" customWidth="1"/>
    <col min="2830" max="2830" width="7" style="1" customWidth="1"/>
    <col min="2831" max="2831" width="7.85546875" style="1" customWidth="1"/>
    <col min="2832" max="3072" width="9.140625" style="1"/>
    <col min="3073" max="3073" width="3.28515625" style="1" customWidth="1"/>
    <col min="3074" max="3074" width="17.42578125" style="1" customWidth="1"/>
    <col min="3075" max="3075" width="19.28515625" style="1" customWidth="1"/>
    <col min="3076" max="3076" width="21.85546875" style="1" customWidth="1"/>
    <col min="3077" max="3077" width="57.85546875" style="1" customWidth="1"/>
    <col min="3078" max="3078" width="66.28515625" style="1" customWidth="1"/>
    <col min="3079" max="3079" width="36.7109375" style="1" customWidth="1"/>
    <col min="3080" max="3080" width="18.140625" style="1" customWidth="1"/>
    <col min="3081" max="3081" width="19.5703125" style="1" customWidth="1"/>
    <col min="3082" max="3082" width="16.5703125" style="1" customWidth="1"/>
    <col min="3083" max="3083" width="21.140625" style="1" customWidth="1"/>
    <col min="3084" max="3084" width="1.42578125" style="1" customWidth="1"/>
    <col min="3085" max="3085" width="19.140625" style="1" customWidth="1"/>
    <col min="3086" max="3086" width="7" style="1" customWidth="1"/>
    <col min="3087" max="3087" width="7.85546875" style="1" customWidth="1"/>
    <col min="3088" max="3328" width="9.140625" style="1"/>
    <col min="3329" max="3329" width="3.28515625" style="1" customWidth="1"/>
    <col min="3330" max="3330" width="17.42578125" style="1" customWidth="1"/>
    <col min="3331" max="3331" width="19.28515625" style="1" customWidth="1"/>
    <col min="3332" max="3332" width="21.85546875" style="1" customWidth="1"/>
    <col min="3333" max="3333" width="57.85546875" style="1" customWidth="1"/>
    <col min="3334" max="3334" width="66.28515625" style="1" customWidth="1"/>
    <col min="3335" max="3335" width="36.7109375" style="1" customWidth="1"/>
    <col min="3336" max="3336" width="18.140625" style="1" customWidth="1"/>
    <col min="3337" max="3337" width="19.5703125" style="1" customWidth="1"/>
    <col min="3338" max="3338" width="16.5703125" style="1" customWidth="1"/>
    <col min="3339" max="3339" width="21.140625" style="1" customWidth="1"/>
    <col min="3340" max="3340" width="1.42578125" style="1" customWidth="1"/>
    <col min="3341" max="3341" width="19.140625" style="1" customWidth="1"/>
    <col min="3342" max="3342" width="7" style="1" customWidth="1"/>
    <col min="3343" max="3343" width="7.85546875" style="1" customWidth="1"/>
    <col min="3344" max="3584" width="9.140625" style="1"/>
    <col min="3585" max="3585" width="3.28515625" style="1" customWidth="1"/>
    <col min="3586" max="3586" width="17.42578125" style="1" customWidth="1"/>
    <col min="3587" max="3587" width="19.28515625" style="1" customWidth="1"/>
    <col min="3588" max="3588" width="21.85546875" style="1" customWidth="1"/>
    <col min="3589" max="3589" width="57.85546875" style="1" customWidth="1"/>
    <col min="3590" max="3590" width="66.28515625" style="1" customWidth="1"/>
    <col min="3591" max="3591" width="36.7109375" style="1" customWidth="1"/>
    <col min="3592" max="3592" width="18.140625" style="1" customWidth="1"/>
    <col min="3593" max="3593" width="19.5703125" style="1" customWidth="1"/>
    <col min="3594" max="3594" width="16.5703125" style="1" customWidth="1"/>
    <col min="3595" max="3595" width="21.140625" style="1" customWidth="1"/>
    <col min="3596" max="3596" width="1.42578125" style="1" customWidth="1"/>
    <col min="3597" max="3597" width="19.140625" style="1" customWidth="1"/>
    <col min="3598" max="3598" width="7" style="1" customWidth="1"/>
    <col min="3599" max="3599" width="7.85546875" style="1" customWidth="1"/>
    <col min="3600" max="3840" width="9.140625" style="1"/>
    <col min="3841" max="3841" width="3.28515625" style="1" customWidth="1"/>
    <col min="3842" max="3842" width="17.42578125" style="1" customWidth="1"/>
    <col min="3843" max="3843" width="19.28515625" style="1" customWidth="1"/>
    <col min="3844" max="3844" width="21.85546875" style="1" customWidth="1"/>
    <col min="3845" max="3845" width="57.85546875" style="1" customWidth="1"/>
    <col min="3846" max="3846" width="66.28515625" style="1" customWidth="1"/>
    <col min="3847" max="3847" width="36.7109375" style="1" customWidth="1"/>
    <col min="3848" max="3848" width="18.140625" style="1" customWidth="1"/>
    <col min="3849" max="3849" width="19.5703125" style="1" customWidth="1"/>
    <col min="3850" max="3850" width="16.5703125" style="1" customWidth="1"/>
    <col min="3851" max="3851" width="21.140625" style="1" customWidth="1"/>
    <col min="3852" max="3852" width="1.42578125" style="1" customWidth="1"/>
    <col min="3853" max="3853" width="19.140625" style="1" customWidth="1"/>
    <col min="3854" max="3854" width="7" style="1" customWidth="1"/>
    <col min="3855" max="3855" width="7.85546875" style="1" customWidth="1"/>
    <col min="3856" max="4096" width="9.140625" style="1"/>
    <col min="4097" max="4097" width="3.28515625" style="1" customWidth="1"/>
    <col min="4098" max="4098" width="17.42578125" style="1" customWidth="1"/>
    <col min="4099" max="4099" width="19.28515625" style="1" customWidth="1"/>
    <col min="4100" max="4100" width="21.85546875" style="1" customWidth="1"/>
    <col min="4101" max="4101" width="57.85546875" style="1" customWidth="1"/>
    <col min="4102" max="4102" width="66.28515625" style="1" customWidth="1"/>
    <col min="4103" max="4103" width="36.7109375" style="1" customWidth="1"/>
    <col min="4104" max="4104" width="18.140625" style="1" customWidth="1"/>
    <col min="4105" max="4105" width="19.5703125" style="1" customWidth="1"/>
    <col min="4106" max="4106" width="16.5703125" style="1" customWidth="1"/>
    <col min="4107" max="4107" width="21.140625" style="1" customWidth="1"/>
    <col min="4108" max="4108" width="1.42578125" style="1" customWidth="1"/>
    <col min="4109" max="4109" width="19.140625" style="1" customWidth="1"/>
    <col min="4110" max="4110" width="7" style="1" customWidth="1"/>
    <col min="4111" max="4111" width="7.85546875" style="1" customWidth="1"/>
    <col min="4112" max="4352" width="9.140625" style="1"/>
    <col min="4353" max="4353" width="3.28515625" style="1" customWidth="1"/>
    <col min="4354" max="4354" width="17.42578125" style="1" customWidth="1"/>
    <col min="4355" max="4355" width="19.28515625" style="1" customWidth="1"/>
    <col min="4356" max="4356" width="21.85546875" style="1" customWidth="1"/>
    <col min="4357" max="4357" width="57.85546875" style="1" customWidth="1"/>
    <col min="4358" max="4358" width="66.28515625" style="1" customWidth="1"/>
    <col min="4359" max="4359" width="36.7109375" style="1" customWidth="1"/>
    <col min="4360" max="4360" width="18.140625" style="1" customWidth="1"/>
    <col min="4361" max="4361" width="19.5703125" style="1" customWidth="1"/>
    <col min="4362" max="4362" width="16.5703125" style="1" customWidth="1"/>
    <col min="4363" max="4363" width="21.140625" style="1" customWidth="1"/>
    <col min="4364" max="4364" width="1.42578125" style="1" customWidth="1"/>
    <col min="4365" max="4365" width="19.140625" style="1" customWidth="1"/>
    <col min="4366" max="4366" width="7" style="1" customWidth="1"/>
    <col min="4367" max="4367" width="7.85546875" style="1" customWidth="1"/>
    <col min="4368" max="4608" width="9.140625" style="1"/>
    <col min="4609" max="4609" width="3.28515625" style="1" customWidth="1"/>
    <col min="4610" max="4610" width="17.42578125" style="1" customWidth="1"/>
    <col min="4611" max="4611" width="19.28515625" style="1" customWidth="1"/>
    <col min="4612" max="4612" width="21.85546875" style="1" customWidth="1"/>
    <col min="4613" max="4613" width="57.85546875" style="1" customWidth="1"/>
    <col min="4614" max="4614" width="66.28515625" style="1" customWidth="1"/>
    <col min="4615" max="4615" width="36.7109375" style="1" customWidth="1"/>
    <col min="4616" max="4616" width="18.140625" style="1" customWidth="1"/>
    <col min="4617" max="4617" width="19.5703125" style="1" customWidth="1"/>
    <col min="4618" max="4618" width="16.5703125" style="1" customWidth="1"/>
    <col min="4619" max="4619" width="21.140625" style="1" customWidth="1"/>
    <col min="4620" max="4620" width="1.42578125" style="1" customWidth="1"/>
    <col min="4621" max="4621" width="19.140625" style="1" customWidth="1"/>
    <col min="4622" max="4622" width="7" style="1" customWidth="1"/>
    <col min="4623" max="4623" width="7.85546875" style="1" customWidth="1"/>
    <col min="4624" max="4864" width="9.140625" style="1"/>
    <col min="4865" max="4865" width="3.28515625" style="1" customWidth="1"/>
    <col min="4866" max="4866" width="17.42578125" style="1" customWidth="1"/>
    <col min="4867" max="4867" width="19.28515625" style="1" customWidth="1"/>
    <col min="4868" max="4868" width="21.85546875" style="1" customWidth="1"/>
    <col min="4869" max="4869" width="57.85546875" style="1" customWidth="1"/>
    <col min="4870" max="4870" width="66.28515625" style="1" customWidth="1"/>
    <col min="4871" max="4871" width="36.7109375" style="1" customWidth="1"/>
    <col min="4872" max="4872" width="18.140625" style="1" customWidth="1"/>
    <col min="4873" max="4873" width="19.5703125" style="1" customWidth="1"/>
    <col min="4874" max="4874" width="16.5703125" style="1" customWidth="1"/>
    <col min="4875" max="4875" width="21.140625" style="1" customWidth="1"/>
    <col min="4876" max="4876" width="1.42578125" style="1" customWidth="1"/>
    <col min="4877" max="4877" width="19.140625" style="1" customWidth="1"/>
    <col min="4878" max="4878" width="7" style="1" customWidth="1"/>
    <col min="4879" max="4879" width="7.85546875" style="1" customWidth="1"/>
    <col min="4880" max="5120" width="9.140625" style="1"/>
    <col min="5121" max="5121" width="3.28515625" style="1" customWidth="1"/>
    <col min="5122" max="5122" width="17.42578125" style="1" customWidth="1"/>
    <col min="5123" max="5123" width="19.28515625" style="1" customWidth="1"/>
    <col min="5124" max="5124" width="21.85546875" style="1" customWidth="1"/>
    <col min="5125" max="5125" width="57.85546875" style="1" customWidth="1"/>
    <col min="5126" max="5126" width="66.28515625" style="1" customWidth="1"/>
    <col min="5127" max="5127" width="36.7109375" style="1" customWidth="1"/>
    <col min="5128" max="5128" width="18.140625" style="1" customWidth="1"/>
    <col min="5129" max="5129" width="19.5703125" style="1" customWidth="1"/>
    <col min="5130" max="5130" width="16.5703125" style="1" customWidth="1"/>
    <col min="5131" max="5131" width="21.140625" style="1" customWidth="1"/>
    <col min="5132" max="5132" width="1.42578125" style="1" customWidth="1"/>
    <col min="5133" max="5133" width="19.140625" style="1" customWidth="1"/>
    <col min="5134" max="5134" width="7" style="1" customWidth="1"/>
    <col min="5135" max="5135" width="7.85546875" style="1" customWidth="1"/>
    <col min="5136" max="5376" width="9.140625" style="1"/>
    <col min="5377" max="5377" width="3.28515625" style="1" customWidth="1"/>
    <col min="5378" max="5378" width="17.42578125" style="1" customWidth="1"/>
    <col min="5379" max="5379" width="19.28515625" style="1" customWidth="1"/>
    <col min="5380" max="5380" width="21.85546875" style="1" customWidth="1"/>
    <col min="5381" max="5381" width="57.85546875" style="1" customWidth="1"/>
    <col min="5382" max="5382" width="66.28515625" style="1" customWidth="1"/>
    <col min="5383" max="5383" width="36.7109375" style="1" customWidth="1"/>
    <col min="5384" max="5384" width="18.140625" style="1" customWidth="1"/>
    <col min="5385" max="5385" width="19.5703125" style="1" customWidth="1"/>
    <col min="5386" max="5386" width="16.5703125" style="1" customWidth="1"/>
    <col min="5387" max="5387" width="21.140625" style="1" customWidth="1"/>
    <col min="5388" max="5388" width="1.42578125" style="1" customWidth="1"/>
    <col min="5389" max="5389" width="19.140625" style="1" customWidth="1"/>
    <col min="5390" max="5390" width="7" style="1" customWidth="1"/>
    <col min="5391" max="5391" width="7.85546875" style="1" customWidth="1"/>
    <col min="5392" max="5632" width="9.140625" style="1"/>
    <col min="5633" max="5633" width="3.28515625" style="1" customWidth="1"/>
    <col min="5634" max="5634" width="17.42578125" style="1" customWidth="1"/>
    <col min="5635" max="5635" width="19.28515625" style="1" customWidth="1"/>
    <col min="5636" max="5636" width="21.85546875" style="1" customWidth="1"/>
    <col min="5637" max="5637" width="57.85546875" style="1" customWidth="1"/>
    <col min="5638" max="5638" width="66.28515625" style="1" customWidth="1"/>
    <col min="5639" max="5639" width="36.7109375" style="1" customWidth="1"/>
    <col min="5640" max="5640" width="18.140625" style="1" customWidth="1"/>
    <col min="5641" max="5641" width="19.5703125" style="1" customWidth="1"/>
    <col min="5642" max="5642" width="16.5703125" style="1" customWidth="1"/>
    <col min="5643" max="5643" width="21.140625" style="1" customWidth="1"/>
    <col min="5644" max="5644" width="1.42578125" style="1" customWidth="1"/>
    <col min="5645" max="5645" width="19.140625" style="1" customWidth="1"/>
    <col min="5646" max="5646" width="7" style="1" customWidth="1"/>
    <col min="5647" max="5647" width="7.85546875" style="1" customWidth="1"/>
    <col min="5648" max="5888" width="9.140625" style="1"/>
    <col min="5889" max="5889" width="3.28515625" style="1" customWidth="1"/>
    <col min="5890" max="5890" width="17.42578125" style="1" customWidth="1"/>
    <col min="5891" max="5891" width="19.28515625" style="1" customWidth="1"/>
    <col min="5892" max="5892" width="21.85546875" style="1" customWidth="1"/>
    <col min="5893" max="5893" width="57.85546875" style="1" customWidth="1"/>
    <col min="5894" max="5894" width="66.28515625" style="1" customWidth="1"/>
    <col min="5895" max="5895" width="36.7109375" style="1" customWidth="1"/>
    <col min="5896" max="5896" width="18.140625" style="1" customWidth="1"/>
    <col min="5897" max="5897" width="19.5703125" style="1" customWidth="1"/>
    <col min="5898" max="5898" width="16.5703125" style="1" customWidth="1"/>
    <col min="5899" max="5899" width="21.140625" style="1" customWidth="1"/>
    <col min="5900" max="5900" width="1.42578125" style="1" customWidth="1"/>
    <col min="5901" max="5901" width="19.140625" style="1" customWidth="1"/>
    <col min="5902" max="5902" width="7" style="1" customWidth="1"/>
    <col min="5903" max="5903" width="7.85546875" style="1" customWidth="1"/>
    <col min="5904" max="6144" width="9.140625" style="1"/>
    <col min="6145" max="6145" width="3.28515625" style="1" customWidth="1"/>
    <col min="6146" max="6146" width="17.42578125" style="1" customWidth="1"/>
    <col min="6147" max="6147" width="19.28515625" style="1" customWidth="1"/>
    <col min="6148" max="6148" width="21.85546875" style="1" customWidth="1"/>
    <col min="6149" max="6149" width="57.85546875" style="1" customWidth="1"/>
    <col min="6150" max="6150" width="66.28515625" style="1" customWidth="1"/>
    <col min="6151" max="6151" width="36.7109375" style="1" customWidth="1"/>
    <col min="6152" max="6152" width="18.140625" style="1" customWidth="1"/>
    <col min="6153" max="6153" width="19.5703125" style="1" customWidth="1"/>
    <col min="6154" max="6154" width="16.5703125" style="1" customWidth="1"/>
    <col min="6155" max="6155" width="21.140625" style="1" customWidth="1"/>
    <col min="6156" max="6156" width="1.42578125" style="1" customWidth="1"/>
    <col min="6157" max="6157" width="19.140625" style="1" customWidth="1"/>
    <col min="6158" max="6158" width="7" style="1" customWidth="1"/>
    <col min="6159" max="6159" width="7.85546875" style="1" customWidth="1"/>
    <col min="6160" max="6400" width="9.140625" style="1"/>
    <col min="6401" max="6401" width="3.28515625" style="1" customWidth="1"/>
    <col min="6402" max="6402" width="17.42578125" style="1" customWidth="1"/>
    <col min="6403" max="6403" width="19.28515625" style="1" customWidth="1"/>
    <col min="6404" max="6404" width="21.85546875" style="1" customWidth="1"/>
    <col min="6405" max="6405" width="57.85546875" style="1" customWidth="1"/>
    <col min="6406" max="6406" width="66.28515625" style="1" customWidth="1"/>
    <col min="6407" max="6407" width="36.7109375" style="1" customWidth="1"/>
    <col min="6408" max="6408" width="18.140625" style="1" customWidth="1"/>
    <col min="6409" max="6409" width="19.5703125" style="1" customWidth="1"/>
    <col min="6410" max="6410" width="16.5703125" style="1" customWidth="1"/>
    <col min="6411" max="6411" width="21.140625" style="1" customWidth="1"/>
    <col min="6412" max="6412" width="1.42578125" style="1" customWidth="1"/>
    <col min="6413" max="6413" width="19.140625" style="1" customWidth="1"/>
    <col min="6414" max="6414" width="7" style="1" customWidth="1"/>
    <col min="6415" max="6415" width="7.85546875" style="1" customWidth="1"/>
    <col min="6416" max="6656" width="9.140625" style="1"/>
    <col min="6657" max="6657" width="3.28515625" style="1" customWidth="1"/>
    <col min="6658" max="6658" width="17.42578125" style="1" customWidth="1"/>
    <col min="6659" max="6659" width="19.28515625" style="1" customWidth="1"/>
    <col min="6660" max="6660" width="21.85546875" style="1" customWidth="1"/>
    <col min="6661" max="6661" width="57.85546875" style="1" customWidth="1"/>
    <col min="6662" max="6662" width="66.28515625" style="1" customWidth="1"/>
    <col min="6663" max="6663" width="36.7109375" style="1" customWidth="1"/>
    <col min="6664" max="6664" width="18.140625" style="1" customWidth="1"/>
    <col min="6665" max="6665" width="19.5703125" style="1" customWidth="1"/>
    <col min="6666" max="6666" width="16.5703125" style="1" customWidth="1"/>
    <col min="6667" max="6667" width="21.140625" style="1" customWidth="1"/>
    <col min="6668" max="6668" width="1.42578125" style="1" customWidth="1"/>
    <col min="6669" max="6669" width="19.140625" style="1" customWidth="1"/>
    <col min="6670" max="6670" width="7" style="1" customWidth="1"/>
    <col min="6671" max="6671" width="7.85546875" style="1" customWidth="1"/>
    <col min="6672" max="6912" width="9.140625" style="1"/>
    <col min="6913" max="6913" width="3.28515625" style="1" customWidth="1"/>
    <col min="6914" max="6914" width="17.42578125" style="1" customWidth="1"/>
    <col min="6915" max="6915" width="19.28515625" style="1" customWidth="1"/>
    <col min="6916" max="6916" width="21.85546875" style="1" customWidth="1"/>
    <col min="6917" max="6917" width="57.85546875" style="1" customWidth="1"/>
    <col min="6918" max="6918" width="66.28515625" style="1" customWidth="1"/>
    <col min="6919" max="6919" width="36.7109375" style="1" customWidth="1"/>
    <col min="6920" max="6920" width="18.140625" style="1" customWidth="1"/>
    <col min="6921" max="6921" width="19.5703125" style="1" customWidth="1"/>
    <col min="6922" max="6922" width="16.5703125" style="1" customWidth="1"/>
    <col min="6923" max="6923" width="21.140625" style="1" customWidth="1"/>
    <col min="6924" max="6924" width="1.42578125" style="1" customWidth="1"/>
    <col min="6925" max="6925" width="19.140625" style="1" customWidth="1"/>
    <col min="6926" max="6926" width="7" style="1" customWidth="1"/>
    <col min="6927" max="6927" width="7.85546875" style="1" customWidth="1"/>
    <col min="6928" max="7168" width="9.140625" style="1"/>
    <col min="7169" max="7169" width="3.28515625" style="1" customWidth="1"/>
    <col min="7170" max="7170" width="17.42578125" style="1" customWidth="1"/>
    <col min="7171" max="7171" width="19.28515625" style="1" customWidth="1"/>
    <col min="7172" max="7172" width="21.85546875" style="1" customWidth="1"/>
    <col min="7173" max="7173" width="57.85546875" style="1" customWidth="1"/>
    <col min="7174" max="7174" width="66.28515625" style="1" customWidth="1"/>
    <col min="7175" max="7175" width="36.7109375" style="1" customWidth="1"/>
    <col min="7176" max="7176" width="18.140625" style="1" customWidth="1"/>
    <col min="7177" max="7177" width="19.5703125" style="1" customWidth="1"/>
    <col min="7178" max="7178" width="16.5703125" style="1" customWidth="1"/>
    <col min="7179" max="7179" width="21.140625" style="1" customWidth="1"/>
    <col min="7180" max="7180" width="1.42578125" style="1" customWidth="1"/>
    <col min="7181" max="7181" width="19.140625" style="1" customWidth="1"/>
    <col min="7182" max="7182" width="7" style="1" customWidth="1"/>
    <col min="7183" max="7183" width="7.85546875" style="1" customWidth="1"/>
    <col min="7184" max="7424" width="9.140625" style="1"/>
    <col min="7425" max="7425" width="3.28515625" style="1" customWidth="1"/>
    <col min="7426" max="7426" width="17.42578125" style="1" customWidth="1"/>
    <col min="7427" max="7427" width="19.28515625" style="1" customWidth="1"/>
    <col min="7428" max="7428" width="21.85546875" style="1" customWidth="1"/>
    <col min="7429" max="7429" width="57.85546875" style="1" customWidth="1"/>
    <col min="7430" max="7430" width="66.28515625" style="1" customWidth="1"/>
    <col min="7431" max="7431" width="36.7109375" style="1" customWidth="1"/>
    <col min="7432" max="7432" width="18.140625" style="1" customWidth="1"/>
    <col min="7433" max="7433" width="19.5703125" style="1" customWidth="1"/>
    <col min="7434" max="7434" width="16.5703125" style="1" customWidth="1"/>
    <col min="7435" max="7435" width="21.140625" style="1" customWidth="1"/>
    <col min="7436" max="7436" width="1.42578125" style="1" customWidth="1"/>
    <col min="7437" max="7437" width="19.140625" style="1" customWidth="1"/>
    <col min="7438" max="7438" width="7" style="1" customWidth="1"/>
    <col min="7439" max="7439" width="7.85546875" style="1" customWidth="1"/>
    <col min="7440" max="7680" width="9.140625" style="1"/>
    <col min="7681" max="7681" width="3.28515625" style="1" customWidth="1"/>
    <col min="7682" max="7682" width="17.42578125" style="1" customWidth="1"/>
    <col min="7683" max="7683" width="19.28515625" style="1" customWidth="1"/>
    <col min="7684" max="7684" width="21.85546875" style="1" customWidth="1"/>
    <col min="7685" max="7685" width="57.85546875" style="1" customWidth="1"/>
    <col min="7686" max="7686" width="66.28515625" style="1" customWidth="1"/>
    <col min="7687" max="7687" width="36.7109375" style="1" customWidth="1"/>
    <col min="7688" max="7688" width="18.140625" style="1" customWidth="1"/>
    <col min="7689" max="7689" width="19.5703125" style="1" customWidth="1"/>
    <col min="7690" max="7690" width="16.5703125" style="1" customWidth="1"/>
    <col min="7691" max="7691" width="21.140625" style="1" customWidth="1"/>
    <col min="7692" max="7692" width="1.42578125" style="1" customWidth="1"/>
    <col min="7693" max="7693" width="19.140625" style="1" customWidth="1"/>
    <col min="7694" max="7694" width="7" style="1" customWidth="1"/>
    <col min="7695" max="7695" width="7.85546875" style="1" customWidth="1"/>
    <col min="7696" max="7936" width="9.140625" style="1"/>
    <col min="7937" max="7937" width="3.28515625" style="1" customWidth="1"/>
    <col min="7938" max="7938" width="17.42578125" style="1" customWidth="1"/>
    <col min="7939" max="7939" width="19.28515625" style="1" customWidth="1"/>
    <col min="7940" max="7940" width="21.85546875" style="1" customWidth="1"/>
    <col min="7941" max="7941" width="57.85546875" style="1" customWidth="1"/>
    <col min="7942" max="7942" width="66.28515625" style="1" customWidth="1"/>
    <col min="7943" max="7943" width="36.7109375" style="1" customWidth="1"/>
    <col min="7944" max="7944" width="18.140625" style="1" customWidth="1"/>
    <col min="7945" max="7945" width="19.5703125" style="1" customWidth="1"/>
    <col min="7946" max="7946" width="16.5703125" style="1" customWidth="1"/>
    <col min="7947" max="7947" width="21.140625" style="1" customWidth="1"/>
    <col min="7948" max="7948" width="1.42578125" style="1" customWidth="1"/>
    <col min="7949" max="7949" width="19.140625" style="1" customWidth="1"/>
    <col min="7950" max="7950" width="7" style="1" customWidth="1"/>
    <col min="7951" max="7951" width="7.85546875" style="1" customWidth="1"/>
    <col min="7952" max="8192" width="9.140625" style="1"/>
    <col min="8193" max="8193" width="3.28515625" style="1" customWidth="1"/>
    <col min="8194" max="8194" width="17.42578125" style="1" customWidth="1"/>
    <col min="8195" max="8195" width="19.28515625" style="1" customWidth="1"/>
    <col min="8196" max="8196" width="21.85546875" style="1" customWidth="1"/>
    <col min="8197" max="8197" width="57.85546875" style="1" customWidth="1"/>
    <col min="8198" max="8198" width="66.28515625" style="1" customWidth="1"/>
    <col min="8199" max="8199" width="36.7109375" style="1" customWidth="1"/>
    <col min="8200" max="8200" width="18.140625" style="1" customWidth="1"/>
    <col min="8201" max="8201" width="19.5703125" style="1" customWidth="1"/>
    <col min="8202" max="8202" width="16.5703125" style="1" customWidth="1"/>
    <col min="8203" max="8203" width="21.140625" style="1" customWidth="1"/>
    <col min="8204" max="8204" width="1.42578125" style="1" customWidth="1"/>
    <col min="8205" max="8205" width="19.140625" style="1" customWidth="1"/>
    <col min="8206" max="8206" width="7" style="1" customWidth="1"/>
    <col min="8207" max="8207" width="7.85546875" style="1" customWidth="1"/>
    <col min="8208" max="8448" width="9.140625" style="1"/>
    <col min="8449" max="8449" width="3.28515625" style="1" customWidth="1"/>
    <col min="8450" max="8450" width="17.42578125" style="1" customWidth="1"/>
    <col min="8451" max="8451" width="19.28515625" style="1" customWidth="1"/>
    <col min="8452" max="8452" width="21.85546875" style="1" customWidth="1"/>
    <col min="8453" max="8453" width="57.85546875" style="1" customWidth="1"/>
    <col min="8454" max="8454" width="66.28515625" style="1" customWidth="1"/>
    <col min="8455" max="8455" width="36.7109375" style="1" customWidth="1"/>
    <col min="8456" max="8456" width="18.140625" style="1" customWidth="1"/>
    <col min="8457" max="8457" width="19.5703125" style="1" customWidth="1"/>
    <col min="8458" max="8458" width="16.5703125" style="1" customWidth="1"/>
    <col min="8459" max="8459" width="21.140625" style="1" customWidth="1"/>
    <col min="8460" max="8460" width="1.42578125" style="1" customWidth="1"/>
    <col min="8461" max="8461" width="19.140625" style="1" customWidth="1"/>
    <col min="8462" max="8462" width="7" style="1" customWidth="1"/>
    <col min="8463" max="8463" width="7.85546875" style="1" customWidth="1"/>
    <col min="8464" max="8704" width="9.140625" style="1"/>
    <col min="8705" max="8705" width="3.28515625" style="1" customWidth="1"/>
    <col min="8706" max="8706" width="17.42578125" style="1" customWidth="1"/>
    <col min="8707" max="8707" width="19.28515625" style="1" customWidth="1"/>
    <col min="8708" max="8708" width="21.85546875" style="1" customWidth="1"/>
    <col min="8709" max="8709" width="57.85546875" style="1" customWidth="1"/>
    <col min="8710" max="8710" width="66.28515625" style="1" customWidth="1"/>
    <col min="8711" max="8711" width="36.7109375" style="1" customWidth="1"/>
    <col min="8712" max="8712" width="18.140625" style="1" customWidth="1"/>
    <col min="8713" max="8713" width="19.5703125" style="1" customWidth="1"/>
    <col min="8714" max="8714" width="16.5703125" style="1" customWidth="1"/>
    <col min="8715" max="8715" width="21.140625" style="1" customWidth="1"/>
    <col min="8716" max="8716" width="1.42578125" style="1" customWidth="1"/>
    <col min="8717" max="8717" width="19.140625" style="1" customWidth="1"/>
    <col min="8718" max="8718" width="7" style="1" customWidth="1"/>
    <col min="8719" max="8719" width="7.85546875" style="1" customWidth="1"/>
    <col min="8720" max="8960" width="9.140625" style="1"/>
    <col min="8961" max="8961" width="3.28515625" style="1" customWidth="1"/>
    <col min="8962" max="8962" width="17.42578125" style="1" customWidth="1"/>
    <col min="8963" max="8963" width="19.28515625" style="1" customWidth="1"/>
    <col min="8964" max="8964" width="21.85546875" style="1" customWidth="1"/>
    <col min="8965" max="8965" width="57.85546875" style="1" customWidth="1"/>
    <col min="8966" max="8966" width="66.28515625" style="1" customWidth="1"/>
    <col min="8967" max="8967" width="36.7109375" style="1" customWidth="1"/>
    <col min="8968" max="8968" width="18.140625" style="1" customWidth="1"/>
    <col min="8969" max="8969" width="19.5703125" style="1" customWidth="1"/>
    <col min="8970" max="8970" width="16.5703125" style="1" customWidth="1"/>
    <col min="8971" max="8971" width="21.140625" style="1" customWidth="1"/>
    <col min="8972" max="8972" width="1.42578125" style="1" customWidth="1"/>
    <col min="8973" max="8973" width="19.140625" style="1" customWidth="1"/>
    <col min="8974" max="8974" width="7" style="1" customWidth="1"/>
    <col min="8975" max="8975" width="7.85546875" style="1" customWidth="1"/>
    <col min="8976" max="9216" width="9.140625" style="1"/>
    <col min="9217" max="9217" width="3.28515625" style="1" customWidth="1"/>
    <col min="9218" max="9218" width="17.42578125" style="1" customWidth="1"/>
    <col min="9219" max="9219" width="19.28515625" style="1" customWidth="1"/>
    <col min="9220" max="9220" width="21.85546875" style="1" customWidth="1"/>
    <col min="9221" max="9221" width="57.85546875" style="1" customWidth="1"/>
    <col min="9222" max="9222" width="66.28515625" style="1" customWidth="1"/>
    <col min="9223" max="9223" width="36.7109375" style="1" customWidth="1"/>
    <col min="9224" max="9224" width="18.140625" style="1" customWidth="1"/>
    <col min="9225" max="9225" width="19.5703125" style="1" customWidth="1"/>
    <col min="9226" max="9226" width="16.5703125" style="1" customWidth="1"/>
    <col min="9227" max="9227" width="21.140625" style="1" customWidth="1"/>
    <col min="9228" max="9228" width="1.42578125" style="1" customWidth="1"/>
    <col min="9229" max="9229" width="19.140625" style="1" customWidth="1"/>
    <col min="9230" max="9230" width="7" style="1" customWidth="1"/>
    <col min="9231" max="9231" width="7.85546875" style="1" customWidth="1"/>
    <col min="9232" max="9472" width="9.140625" style="1"/>
    <col min="9473" max="9473" width="3.28515625" style="1" customWidth="1"/>
    <col min="9474" max="9474" width="17.42578125" style="1" customWidth="1"/>
    <col min="9475" max="9475" width="19.28515625" style="1" customWidth="1"/>
    <col min="9476" max="9476" width="21.85546875" style="1" customWidth="1"/>
    <col min="9477" max="9477" width="57.85546875" style="1" customWidth="1"/>
    <col min="9478" max="9478" width="66.28515625" style="1" customWidth="1"/>
    <col min="9479" max="9479" width="36.7109375" style="1" customWidth="1"/>
    <col min="9480" max="9480" width="18.140625" style="1" customWidth="1"/>
    <col min="9481" max="9481" width="19.5703125" style="1" customWidth="1"/>
    <col min="9482" max="9482" width="16.5703125" style="1" customWidth="1"/>
    <col min="9483" max="9483" width="21.140625" style="1" customWidth="1"/>
    <col min="9484" max="9484" width="1.42578125" style="1" customWidth="1"/>
    <col min="9485" max="9485" width="19.140625" style="1" customWidth="1"/>
    <col min="9486" max="9486" width="7" style="1" customWidth="1"/>
    <col min="9487" max="9487" width="7.85546875" style="1" customWidth="1"/>
    <col min="9488" max="9728" width="9.140625" style="1"/>
    <col min="9729" max="9729" width="3.28515625" style="1" customWidth="1"/>
    <col min="9730" max="9730" width="17.42578125" style="1" customWidth="1"/>
    <col min="9731" max="9731" width="19.28515625" style="1" customWidth="1"/>
    <col min="9732" max="9732" width="21.85546875" style="1" customWidth="1"/>
    <col min="9733" max="9733" width="57.85546875" style="1" customWidth="1"/>
    <col min="9734" max="9734" width="66.28515625" style="1" customWidth="1"/>
    <col min="9735" max="9735" width="36.7109375" style="1" customWidth="1"/>
    <col min="9736" max="9736" width="18.140625" style="1" customWidth="1"/>
    <col min="9737" max="9737" width="19.5703125" style="1" customWidth="1"/>
    <col min="9738" max="9738" width="16.5703125" style="1" customWidth="1"/>
    <col min="9739" max="9739" width="21.140625" style="1" customWidth="1"/>
    <col min="9740" max="9740" width="1.42578125" style="1" customWidth="1"/>
    <col min="9741" max="9741" width="19.140625" style="1" customWidth="1"/>
    <col min="9742" max="9742" width="7" style="1" customWidth="1"/>
    <col min="9743" max="9743" width="7.85546875" style="1" customWidth="1"/>
    <col min="9744" max="9984" width="9.140625" style="1"/>
    <col min="9985" max="9985" width="3.28515625" style="1" customWidth="1"/>
    <col min="9986" max="9986" width="17.42578125" style="1" customWidth="1"/>
    <col min="9987" max="9987" width="19.28515625" style="1" customWidth="1"/>
    <col min="9988" max="9988" width="21.85546875" style="1" customWidth="1"/>
    <col min="9989" max="9989" width="57.85546875" style="1" customWidth="1"/>
    <col min="9990" max="9990" width="66.28515625" style="1" customWidth="1"/>
    <col min="9991" max="9991" width="36.7109375" style="1" customWidth="1"/>
    <col min="9992" max="9992" width="18.140625" style="1" customWidth="1"/>
    <col min="9993" max="9993" width="19.5703125" style="1" customWidth="1"/>
    <col min="9994" max="9994" width="16.5703125" style="1" customWidth="1"/>
    <col min="9995" max="9995" width="21.140625" style="1" customWidth="1"/>
    <col min="9996" max="9996" width="1.42578125" style="1" customWidth="1"/>
    <col min="9997" max="9997" width="19.140625" style="1" customWidth="1"/>
    <col min="9998" max="9998" width="7" style="1" customWidth="1"/>
    <col min="9999" max="9999" width="7.85546875" style="1" customWidth="1"/>
    <col min="10000" max="10240" width="9.140625" style="1"/>
    <col min="10241" max="10241" width="3.28515625" style="1" customWidth="1"/>
    <col min="10242" max="10242" width="17.42578125" style="1" customWidth="1"/>
    <col min="10243" max="10243" width="19.28515625" style="1" customWidth="1"/>
    <col min="10244" max="10244" width="21.85546875" style="1" customWidth="1"/>
    <col min="10245" max="10245" width="57.85546875" style="1" customWidth="1"/>
    <col min="10246" max="10246" width="66.28515625" style="1" customWidth="1"/>
    <col min="10247" max="10247" width="36.7109375" style="1" customWidth="1"/>
    <col min="10248" max="10248" width="18.140625" style="1" customWidth="1"/>
    <col min="10249" max="10249" width="19.5703125" style="1" customWidth="1"/>
    <col min="10250" max="10250" width="16.5703125" style="1" customWidth="1"/>
    <col min="10251" max="10251" width="21.140625" style="1" customWidth="1"/>
    <col min="10252" max="10252" width="1.42578125" style="1" customWidth="1"/>
    <col min="10253" max="10253" width="19.140625" style="1" customWidth="1"/>
    <col min="10254" max="10254" width="7" style="1" customWidth="1"/>
    <col min="10255" max="10255" width="7.85546875" style="1" customWidth="1"/>
    <col min="10256" max="10496" width="9.140625" style="1"/>
    <col min="10497" max="10497" width="3.28515625" style="1" customWidth="1"/>
    <col min="10498" max="10498" width="17.42578125" style="1" customWidth="1"/>
    <col min="10499" max="10499" width="19.28515625" style="1" customWidth="1"/>
    <col min="10500" max="10500" width="21.85546875" style="1" customWidth="1"/>
    <col min="10501" max="10501" width="57.85546875" style="1" customWidth="1"/>
    <col min="10502" max="10502" width="66.28515625" style="1" customWidth="1"/>
    <col min="10503" max="10503" width="36.7109375" style="1" customWidth="1"/>
    <col min="10504" max="10504" width="18.140625" style="1" customWidth="1"/>
    <col min="10505" max="10505" width="19.5703125" style="1" customWidth="1"/>
    <col min="10506" max="10506" width="16.5703125" style="1" customWidth="1"/>
    <col min="10507" max="10507" width="21.140625" style="1" customWidth="1"/>
    <col min="10508" max="10508" width="1.42578125" style="1" customWidth="1"/>
    <col min="10509" max="10509" width="19.140625" style="1" customWidth="1"/>
    <col min="10510" max="10510" width="7" style="1" customWidth="1"/>
    <col min="10511" max="10511" width="7.85546875" style="1" customWidth="1"/>
    <col min="10512" max="10752" width="9.140625" style="1"/>
    <col min="10753" max="10753" width="3.28515625" style="1" customWidth="1"/>
    <col min="10754" max="10754" width="17.42578125" style="1" customWidth="1"/>
    <col min="10755" max="10755" width="19.28515625" style="1" customWidth="1"/>
    <col min="10756" max="10756" width="21.85546875" style="1" customWidth="1"/>
    <col min="10757" max="10757" width="57.85546875" style="1" customWidth="1"/>
    <col min="10758" max="10758" width="66.28515625" style="1" customWidth="1"/>
    <col min="10759" max="10759" width="36.7109375" style="1" customWidth="1"/>
    <col min="10760" max="10760" width="18.140625" style="1" customWidth="1"/>
    <col min="10761" max="10761" width="19.5703125" style="1" customWidth="1"/>
    <col min="10762" max="10762" width="16.5703125" style="1" customWidth="1"/>
    <col min="10763" max="10763" width="21.140625" style="1" customWidth="1"/>
    <col min="10764" max="10764" width="1.42578125" style="1" customWidth="1"/>
    <col min="10765" max="10765" width="19.140625" style="1" customWidth="1"/>
    <col min="10766" max="10766" width="7" style="1" customWidth="1"/>
    <col min="10767" max="10767" width="7.85546875" style="1" customWidth="1"/>
    <col min="10768" max="11008" width="9.140625" style="1"/>
    <col min="11009" max="11009" width="3.28515625" style="1" customWidth="1"/>
    <col min="11010" max="11010" width="17.42578125" style="1" customWidth="1"/>
    <col min="11011" max="11011" width="19.28515625" style="1" customWidth="1"/>
    <col min="11012" max="11012" width="21.85546875" style="1" customWidth="1"/>
    <col min="11013" max="11013" width="57.85546875" style="1" customWidth="1"/>
    <col min="11014" max="11014" width="66.28515625" style="1" customWidth="1"/>
    <col min="11015" max="11015" width="36.7109375" style="1" customWidth="1"/>
    <col min="11016" max="11016" width="18.140625" style="1" customWidth="1"/>
    <col min="11017" max="11017" width="19.5703125" style="1" customWidth="1"/>
    <col min="11018" max="11018" width="16.5703125" style="1" customWidth="1"/>
    <col min="11019" max="11019" width="21.140625" style="1" customWidth="1"/>
    <col min="11020" max="11020" width="1.42578125" style="1" customWidth="1"/>
    <col min="11021" max="11021" width="19.140625" style="1" customWidth="1"/>
    <col min="11022" max="11022" width="7" style="1" customWidth="1"/>
    <col min="11023" max="11023" width="7.85546875" style="1" customWidth="1"/>
    <col min="11024" max="11264" width="9.140625" style="1"/>
    <col min="11265" max="11265" width="3.28515625" style="1" customWidth="1"/>
    <col min="11266" max="11266" width="17.42578125" style="1" customWidth="1"/>
    <col min="11267" max="11267" width="19.28515625" style="1" customWidth="1"/>
    <col min="11268" max="11268" width="21.85546875" style="1" customWidth="1"/>
    <col min="11269" max="11269" width="57.85546875" style="1" customWidth="1"/>
    <col min="11270" max="11270" width="66.28515625" style="1" customWidth="1"/>
    <col min="11271" max="11271" width="36.7109375" style="1" customWidth="1"/>
    <col min="11272" max="11272" width="18.140625" style="1" customWidth="1"/>
    <col min="11273" max="11273" width="19.5703125" style="1" customWidth="1"/>
    <col min="11274" max="11274" width="16.5703125" style="1" customWidth="1"/>
    <col min="11275" max="11275" width="21.140625" style="1" customWidth="1"/>
    <col min="11276" max="11276" width="1.42578125" style="1" customWidth="1"/>
    <col min="11277" max="11277" width="19.140625" style="1" customWidth="1"/>
    <col min="11278" max="11278" width="7" style="1" customWidth="1"/>
    <col min="11279" max="11279" width="7.85546875" style="1" customWidth="1"/>
    <col min="11280" max="11520" width="9.140625" style="1"/>
    <col min="11521" max="11521" width="3.28515625" style="1" customWidth="1"/>
    <col min="11522" max="11522" width="17.42578125" style="1" customWidth="1"/>
    <col min="11523" max="11523" width="19.28515625" style="1" customWidth="1"/>
    <col min="11524" max="11524" width="21.85546875" style="1" customWidth="1"/>
    <col min="11525" max="11525" width="57.85546875" style="1" customWidth="1"/>
    <col min="11526" max="11526" width="66.28515625" style="1" customWidth="1"/>
    <col min="11527" max="11527" width="36.7109375" style="1" customWidth="1"/>
    <col min="11528" max="11528" width="18.140625" style="1" customWidth="1"/>
    <col min="11529" max="11529" width="19.5703125" style="1" customWidth="1"/>
    <col min="11530" max="11530" width="16.5703125" style="1" customWidth="1"/>
    <col min="11531" max="11531" width="21.140625" style="1" customWidth="1"/>
    <col min="11532" max="11532" width="1.42578125" style="1" customWidth="1"/>
    <col min="11533" max="11533" width="19.140625" style="1" customWidth="1"/>
    <col min="11534" max="11534" width="7" style="1" customWidth="1"/>
    <col min="11535" max="11535" width="7.85546875" style="1" customWidth="1"/>
    <col min="11536" max="11776" width="9.140625" style="1"/>
    <col min="11777" max="11777" width="3.28515625" style="1" customWidth="1"/>
    <col min="11778" max="11778" width="17.42578125" style="1" customWidth="1"/>
    <col min="11779" max="11779" width="19.28515625" style="1" customWidth="1"/>
    <col min="11780" max="11780" width="21.85546875" style="1" customWidth="1"/>
    <col min="11781" max="11781" width="57.85546875" style="1" customWidth="1"/>
    <col min="11782" max="11782" width="66.28515625" style="1" customWidth="1"/>
    <col min="11783" max="11783" width="36.7109375" style="1" customWidth="1"/>
    <col min="11784" max="11784" width="18.140625" style="1" customWidth="1"/>
    <col min="11785" max="11785" width="19.5703125" style="1" customWidth="1"/>
    <col min="11786" max="11786" width="16.5703125" style="1" customWidth="1"/>
    <col min="11787" max="11787" width="21.140625" style="1" customWidth="1"/>
    <col min="11788" max="11788" width="1.42578125" style="1" customWidth="1"/>
    <col min="11789" max="11789" width="19.140625" style="1" customWidth="1"/>
    <col min="11790" max="11790" width="7" style="1" customWidth="1"/>
    <col min="11791" max="11791" width="7.85546875" style="1" customWidth="1"/>
    <col min="11792" max="12032" width="9.140625" style="1"/>
    <col min="12033" max="12033" width="3.28515625" style="1" customWidth="1"/>
    <col min="12034" max="12034" width="17.42578125" style="1" customWidth="1"/>
    <col min="12035" max="12035" width="19.28515625" style="1" customWidth="1"/>
    <col min="12036" max="12036" width="21.85546875" style="1" customWidth="1"/>
    <col min="12037" max="12037" width="57.85546875" style="1" customWidth="1"/>
    <col min="12038" max="12038" width="66.28515625" style="1" customWidth="1"/>
    <col min="12039" max="12039" width="36.7109375" style="1" customWidth="1"/>
    <col min="12040" max="12040" width="18.140625" style="1" customWidth="1"/>
    <col min="12041" max="12041" width="19.5703125" style="1" customWidth="1"/>
    <col min="12042" max="12042" width="16.5703125" style="1" customWidth="1"/>
    <col min="12043" max="12043" width="21.140625" style="1" customWidth="1"/>
    <col min="12044" max="12044" width="1.42578125" style="1" customWidth="1"/>
    <col min="12045" max="12045" width="19.140625" style="1" customWidth="1"/>
    <col min="12046" max="12046" width="7" style="1" customWidth="1"/>
    <col min="12047" max="12047" width="7.85546875" style="1" customWidth="1"/>
    <col min="12048" max="12288" width="9.140625" style="1"/>
    <col min="12289" max="12289" width="3.28515625" style="1" customWidth="1"/>
    <col min="12290" max="12290" width="17.42578125" style="1" customWidth="1"/>
    <col min="12291" max="12291" width="19.28515625" style="1" customWidth="1"/>
    <col min="12292" max="12292" width="21.85546875" style="1" customWidth="1"/>
    <col min="12293" max="12293" width="57.85546875" style="1" customWidth="1"/>
    <col min="12294" max="12294" width="66.28515625" style="1" customWidth="1"/>
    <col min="12295" max="12295" width="36.7109375" style="1" customWidth="1"/>
    <col min="12296" max="12296" width="18.140625" style="1" customWidth="1"/>
    <col min="12297" max="12297" width="19.5703125" style="1" customWidth="1"/>
    <col min="12298" max="12298" width="16.5703125" style="1" customWidth="1"/>
    <col min="12299" max="12299" width="21.140625" style="1" customWidth="1"/>
    <col min="12300" max="12300" width="1.42578125" style="1" customWidth="1"/>
    <col min="12301" max="12301" width="19.140625" style="1" customWidth="1"/>
    <col min="12302" max="12302" width="7" style="1" customWidth="1"/>
    <col min="12303" max="12303" width="7.85546875" style="1" customWidth="1"/>
    <col min="12304" max="12544" width="9.140625" style="1"/>
    <col min="12545" max="12545" width="3.28515625" style="1" customWidth="1"/>
    <col min="12546" max="12546" width="17.42578125" style="1" customWidth="1"/>
    <col min="12547" max="12547" width="19.28515625" style="1" customWidth="1"/>
    <col min="12548" max="12548" width="21.85546875" style="1" customWidth="1"/>
    <col min="12549" max="12549" width="57.85546875" style="1" customWidth="1"/>
    <col min="12550" max="12550" width="66.28515625" style="1" customWidth="1"/>
    <col min="12551" max="12551" width="36.7109375" style="1" customWidth="1"/>
    <col min="12552" max="12552" width="18.140625" style="1" customWidth="1"/>
    <col min="12553" max="12553" width="19.5703125" style="1" customWidth="1"/>
    <col min="12554" max="12554" width="16.5703125" style="1" customWidth="1"/>
    <col min="12555" max="12555" width="21.140625" style="1" customWidth="1"/>
    <col min="12556" max="12556" width="1.42578125" style="1" customWidth="1"/>
    <col min="12557" max="12557" width="19.140625" style="1" customWidth="1"/>
    <col min="12558" max="12558" width="7" style="1" customWidth="1"/>
    <col min="12559" max="12559" width="7.85546875" style="1" customWidth="1"/>
    <col min="12560" max="12800" width="9.140625" style="1"/>
    <col min="12801" max="12801" width="3.28515625" style="1" customWidth="1"/>
    <col min="12802" max="12802" width="17.42578125" style="1" customWidth="1"/>
    <col min="12803" max="12803" width="19.28515625" style="1" customWidth="1"/>
    <col min="12804" max="12804" width="21.85546875" style="1" customWidth="1"/>
    <col min="12805" max="12805" width="57.85546875" style="1" customWidth="1"/>
    <col min="12806" max="12806" width="66.28515625" style="1" customWidth="1"/>
    <col min="12807" max="12807" width="36.7109375" style="1" customWidth="1"/>
    <col min="12808" max="12808" width="18.140625" style="1" customWidth="1"/>
    <col min="12809" max="12809" width="19.5703125" style="1" customWidth="1"/>
    <col min="12810" max="12810" width="16.5703125" style="1" customWidth="1"/>
    <col min="12811" max="12811" width="21.140625" style="1" customWidth="1"/>
    <col min="12812" max="12812" width="1.42578125" style="1" customWidth="1"/>
    <col min="12813" max="12813" width="19.140625" style="1" customWidth="1"/>
    <col min="12814" max="12814" width="7" style="1" customWidth="1"/>
    <col min="12815" max="12815" width="7.85546875" style="1" customWidth="1"/>
    <col min="12816" max="13056" width="9.140625" style="1"/>
    <col min="13057" max="13057" width="3.28515625" style="1" customWidth="1"/>
    <col min="13058" max="13058" width="17.42578125" style="1" customWidth="1"/>
    <col min="13059" max="13059" width="19.28515625" style="1" customWidth="1"/>
    <col min="13060" max="13060" width="21.85546875" style="1" customWidth="1"/>
    <col min="13061" max="13061" width="57.85546875" style="1" customWidth="1"/>
    <col min="13062" max="13062" width="66.28515625" style="1" customWidth="1"/>
    <col min="13063" max="13063" width="36.7109375" style="1" customWidth="1"/>
    <col min="13064" max="13064" width="18.140625" style="1" customWidth="1"/>
    <col min="13065" max="13065" width="19.5703125" style="1" customWidth="1"/>
    <col min="13066" max="13066" width="16.5703125" style="1" customWidth="1"/>
    <col min="13067" max="13067" width="21.140625" style="1" customWidth="1"/>
    <col min="13068" max="13068" width="1.42578125" style="1" customWidth="1"/>
    <col min="13069" max="13069" width="19.140625" style="1" customWidth="1"/>
    <col min="13070" max="13070" width="7" style="1" customWidth="1"/>
    <col min="13071" max="13071" width="7.85546875" style="1" customWidth="1"/>
    <col min="13072" max="13312" width="9.140625" style="1"/>
    <col min="13313" max="13313" width="3.28515625" style="1" customWidth="1"/>
    <col min="13314" max="13314" width="17.42578125" style="1" customWidth="1"/>
    <col min="13315" max="13315" width="19.28515625" style="1" customWidth="1"/>
    <col min="13316" max="13316" width="21.85546875" style="1" customWidth="1"/>
    <col min="13317" max="13317" width="57.85546875" style="1" customWidth="1"/>
    <col min="13318" max="13318" width="66.28515625" style="1" customWidth="1"/>
    <col min="13319" max="13319" width="36.7109375" style="1" customWidth="1"/>
    <col min="13320" max="13320" width="18.140625" style="1" customWidth="1"/>
    <col min="13321" max="13321" width="19.5703125" style="1" customWidth="1"/>
    <col min="13322" max="13322" width="16.5703125" style="1" customWidth="1"/>
    <col min="13323" max="13323" width="21.140625" style="1" customWidth="1"/>
    <col min="13324" max="13324" width="1.42578125" style="1" customWidth="1"/>
    <col min="13325" max="13325" width="19.140625" style="1" customWidth="1"/>
    <col min="13326" max="13326" width="7" style="1" customWidth="1"/>
    <col min="13327" max="13327" width="7.85546875" style="1" customWidth="1"/>
    <col min="13328" max="13568" width="9.140625" style="1"/>
    <col min="13569" max="13569" width="3.28515625" style="1" customWidth="1"/>
    <col min="13570" max="13570" width="17.42578125" style="1" customWidth="1"/>
    <col min="13571" max="13571" width="19.28515625" style="1" customWidth="1"/>
    <col min="13572" max="13572" width="21.85546875" style="1" customWidth="1"/>
    <col min="13573" max="13573" width="57.85546875" style="1" customWidth="1"/>
    <col min="13574" max="13574" width="66.28515625" style="1" customWidth="1"/>
    <col min="13575" max="13575" width="36.7109375" style="1" customWidth="1"/>
    <col min="13576" max="13576" width="18.140625" style="1" customWidth="1"/>
    <col min="13577" max="13577" width="19.5703125" style="1" customWidth="1"/>
    <col min="13578" max="13578" width="16.5703125" style="1" customWidth="1"/>
    <col min="13579" max="13579" width="21.140625" style="1" customWidth="1"/>
    <col min="13580" max="13580" width="1.42578125" style="1" customWidth="1"/>
    <col min="13581" max="13581" width="19.140625" style="1" customWidth="1"/>
    <col min="13582" max="13582" width="7" style="1" customWidth="1"/>
    <col min="13583" max="13583" width="7.85546875" style="1" customWidth="1"/>
    <col min="13584" max="13824" width="9.140625" style="1"/>
    <col min="13825" max="13825" width="3.28515625" style="1" customWidth="1"/>
    <col min="13826" max="13826" width="17.42578125" style="1" customWidth="1"/>
    <col min="13827" max="13827" width="19.28515625" style="1" customWidth="1"/>
    <col min="13828" max="13828" width="21.85546875" style="1" customWidth="1"/>
    <col min="13829" max="13829" width="57.85546875" style="1" customWidth="1"/>
    <col min="13830" max="13830" width="66.28515625" style="1" customWidth="1"/>
    <col min="13831" max="13831" width="36.7109375" style="1" customWidth="1"/>
    <col min="13832" max="13832" width="18.140625" style="1" customWidth="1"/>
    <col min="13833" max="13833" width="19.5703125" style="1" customWidth="1"/>
    <col min="13834" max="13834" width="16.5703125" style="1" customWidth="1"/>
    <col min="13835" max="13835" width="21.140625" style="1" customWidth="1"/>
    <col min="13836" max="13836" width="1.42578125" style="1" customWidth="1"/>
    <col min="13837" max="13837" width="19.140625" style="1" customWidth="1"/>
    <col min="13838" max="13838" width="7" style="1" customWidth="1"/>
    <col min="13839" max="13839" width="7.85546875" style="1" customWidth="1"/>
    <col min="13840" max="14080" width="9.140625" style="1"/>
    <col min="14081" max="14081" width="3.28515625" style="1" customWidth="1"/>
    <col min="14082" max="14082" width="17.42578125" style="1" customWidth="1"/>
    <col min="14083" max="14083" width="19.28515625" style="1" customWidth="1"/>
    <col min="14084" max="14084" width="21.85546875" style="1" customWidth="1"/>
    <col min="14085" max="14085" width="57.85546875" style="1" customWidth="1"/>
    <col min="14086" max="14086" width="66.28515625" style="1" customWidth="1"/>
    <col min="14087" max="14087" width="36.7109375" style="1" customWidth="1"/>
    <col min="14088" max="14088" width="18.140625" style="1" customWidth="1"/>
    <col min="14089" max="14089" width="19.5703125" style="1" customWidth="1"/>
    <col min="14090" max="14090" width="16.5703125" style="1" customWidth="1"/>
    <col min="14091" max="14091" width="21.140625" style="1" customWidth="1"/>
    <col min="14092" max="14092" width="1.42578125" style="1" customWidth="1"/>
    <col min="14093" max="14093" width="19.140625" style="1" customWidth="1"/>
    <col min="14094" max="14094" width="7" style="1" customWidth="1"/>
    <col min="14095" max="14095" width="7.85546875" style="1" customWidth="1"/>
    <col min="14096" max="14336" width="9.140625" style="1"/>
    <col min="14337" max="14337" width="3.28515625" style="1" customWidth="1"/>
    <col min="14338" max="14338" width="17.42578125" style="1" customWidth="1"/>
    <col min="14339" max="14339" width="19.28515625" style="1" customWidth="1"/>
    <col min="14340" max="14340" width="21.85546875" style="1" customWidth="1"/>
    <col min="14341" max="14341" width="57.85546875" style="1" customWidth="1"/>
    <col min="14342" max="14342" width="66.28515625" style="1" customWidth="1"/>
    <col min="14343" max="14343" width="36.7109375" style="1" customWidth="1"/>
    <col min="14344" max="14344" width="18.140625" style="1" customWidth="1"/>
    <col min="14345" max="14345" width="19.5703125" style="1" customWidth="1"/>
    <col min="14346" max="14346" width="16.5703125" style="1" customWidth="1"/>
    <col min="14347" max="14347" width="21.140625" style="1" customWidth="1"/>
    <col min="14348" max="14348" width="1.42578125" style="1" customWidth="1"/>
    <col min="14349" max="14349" width="19.140625" style="1" customWidth="1"/>
    <col min="14350" max="14350" width="7" style="1" customWidth="1"/>
    <col min="14351" max="14351" width="7.85546875" style="1" customWidth="1"/>
    <col min="14352" max="14592" width="9.140625" style="1"/>
    <col min="14593" max="14593" width="3.28515625" style="1" customWidth="1"/>
    <col min="14594" max="14594" width="17.42578125" style="1" customWidth="1"/>
    <col min="14595" max="14595" width="19.28515625" style="1" customWidth="1"/>
    <col min="14596" max="14596" width="21.85546875" style="1" customWidth="1"/>
    <col min="14597" max="14597" width="57.85546875" style="1" customWidth="1"/>
    <col min="14598" max="14598" width="66.28515625" style="1" customWidth="1"/>
    <col min="14599" max="14599" width="36.7109375" style="1" customWidth="1"/>
    <col min="14600" max="14600" width="18.140625" style="1" customWidth="1"/>
    <col min="14601" max="14601" width="19.5703125" style="1" customWidth="1"/>
    <col min="14602" max="14602" width="16.5703125" style="1" customWidth="1"/>
    <col min="14603" max="14603" width="21.140625" style="1" customWidth="1"/>
    <col min="14604" max="14604" width="1.42578125" style="1" customWidth="1"/>
    <col min="14605" max="14605" width="19.140625" style="1" customWidth="1"/>
    <col min="14606" max="14606" width="7" style="1" customWidth="1"/>
    <col min="14607" max="14607" width="7.85546875" style="1" customWidth="1"/>
    <col min="14608" max="14848" width="9.140625" style="1"/>
    <col min="14849" max="14849" width="3.28515625" style="1" customWidth="1"/>
    <col min="14850" max="14850" width="17.42578125" style="1" customWidth="1"/>
    <col min="14851" max="14851" width="19.28515625" style="1" customWidth="1"/>
    <col min="14852" max="14852" width="21.85546875" style="1" customWidth="1"/>
    <col min="14853" max="14853" width="57.85546875" style="1" customWidth="1"/>
    <col min="14854" max="14854" width="66.28515625" style="1" customWidth="1"/>
    <col min="14855" max="14855" width="36.7109375" style="1" customWidth="1"/>
    <col min="14856" max="14856" width="18.140625" style="1" customWidth="1"/>
    <col min="14857" max="14857" width="19.5703125" style="1" customWidth="1"/>
    <col min="14858" max="14858" width="16.5703125" style="1" customWidth="1"/>
    <col min="14859" max="14859" width="21.140625" style="1" customWidth="1"/>
    <col min="14860" max="14860" width="1.42578125" style="1" customWidth="1"/>
    <col min="14861" max="14861" width="19.140625" style="1" customWidth="1"/>
    <col min="14862" max="14862" width="7" style="1" customWidth="1"/>
    <col min="14863" max="14863" width="7.85546875" style="1" customWidth="1"/>
    <col min="14864" max="15104" width="9.140625" style="1"/>
    <col min="15105" max="15105" width="3.28515625" style="1" customWidth="1"/>
    <col min="15106" max="15106" width="17.42578125" style="1" customWidth="1"/>
    <col min="15107" max="15107" width="19.28515625" style="1" customWidth="1"/>
    <col min="15108" max="15108" width="21.85546875" style="1" customWidth="1"/>
    <col min="15109" max="15109" width="57.85546875" style="1" customWidth="1"/>
    <col min="15110" max="15110" width="66.28515625" style="1" customWidth="1"/>
    <col min="15111" max="15111" width="36.7109375" style="1" customWidth="1"/>
    <col min="15112" max="15112" width="18.140625" style="1" customWidth="1"/>
    <col min="15113" max="15113" width="19.5703125" style="1" customWidth="1"/>
    <col min="15114" max="15114" width="16.5703125" style="1" customWidth="1"/>
    <col min="15115" max="15115" width="21.140625" style="1" customWidth="1"/>
    <col min="15116" max="15116" width="1.42578125" style="1" customWidth="1"/>
    <col min="15117" max="15117" width="19.140625" style="1" customWidth="1"/>
    <col min="15118" max="15118" width="7" style="1" customWidth="1"/>
    <col min="15119" max="15119" width="7.85546875" style="1" customWidth="1"/>
    <col min="15120" max="15360" width="9.140625" style="1"/>
    <col min="15361" max="15361" width="3.28515625" style="1" customWidth="1"/>
    <col min="15362" max="15362" width="17.42578125" style="1" customWidth="1"/>
    <col min="15363" max="15363" width="19.28515625" style="1" customWidth="1"/>
    <col min="15364" max="15364" width="21.85546875" style="1" customWidth="1"/>
    <col min="15365" max="15365" width="57.85546875" style="1" customWidth="1"/>
    <col min="15366" max="15366" width="66.28515625" style="1" customWidth="1"/>
    <col min="15367" max="15367" width="36.7109375" style="1" customWidth="1"/>
    <col min="15368" max="15368" width="18.140625" style="1" customWidth="1"/>
    <col min="15369" max="15369" width="19.5703125" style="1" customWidth="1"/>
    <col min="15370" max="15370" width="16.5703125" style="1" customWidth="1"/>
    <col min="15371" max="15371" width="21.140625" style="1" customWidth="1"/>
    <col min="15372" max="15372" width="1.42578125" style="1" customWidth="1"/>
    <col min="15373" max="15373" width="19.140625" style="1" customWidth="1"/>
    <col min="15374" max="15374" width="7" style="1" customWidth="1"/>
    <col min="15375" max="15375" width="7.85546875" style="1" customWidth="1"/>
    <col min="15376" max="15616" width="9.140625" style="1"/>
    <col min="15617" max="15617" width="3.28515625" style="1" customWidth="1"/>
    <col min="15618" max="15618" width="17.42578125" style="1" customWidth="1"/>
    <col min="15619" max="15619" width="19.28515625" style="1" customWidth="1"/>
    <col min="15620" max="15620" width="21.85546875" style="1" customWidth="1"/>
    <col min="15621" max="15621" width="57.85546875" style="1" customWidth="1"/>
    <col min="15622" max="15622" width="66.28515625" style="1" customWidth="1"/>
    <col min="15623" max="15623" width="36.7109375" style="1" customWidth="1"/>
    <col min="15624" max="15624" width="18.140625" style="1" customWidth="1"/>
    <col min="15625" max="15625" width="19.5703125" style="1" customWidth="1"/>
    <col min="15626" max="15626" width="16.5703125" style="1" customWidth="1"/>
    <col min="15627" max="15627" width="21.140625" style="1" customWidth="1"/>
    <col min="15628" max="15628" width="1.42578125" style="1" customWidth="1"/>
    <col min="15629" max="15629" width="19.140625" style="1" customWidth="1"/>
    <col min="15630" max="15630" width="7" style="1" customWidth="1"/>
    <col min="15631" max="15631" width="7.85546875" style="1" customWidth="1"/>
    <col min="15632" max="15872" width="9.140625" style="1"/>
    <col min="15873" max="15873" width="3.28515625" style="1" customWidth="1"/>
    <col min="15874" max="15874" width="17.42578125" style="1" customWidth="1"/>
    <col min="15875" max="15875" width="19.28515625" style="1" customWidth="1"/>
    <col min="15876" max="15876" width="21.85546875" style="1" customWidth="1"/>
    <col min="15877" max="15877" width="57.85546875" style="1" customWidth="1"/>
    <col min="15878" max="15878" width="66.28515625" style="1" customWidth="1"/>
    <col min="15879" max="15879" width="36.7109375" style="1" customWidth="1"/>
    <col min="15880" max="15880" width="18.140625" style="1" customWidth="1"/>
    <col min="15881" max="15881" width="19.5703125" style="1" customWidth="1"/>
    <col min="15882" max="15882" width="16.5703125" style="1" customWidth="1"/>
    <col min="15883" max="15883" width="21.140625" style="1" customWidth="1"/>
    <col min="15884" max="15884" width="1.42578125" style="1" customWidth="1"/>
    <col min="15885" max="15885" width="19.140625" style="1" customWidth="1"/>
    <col min="15886" max="15886" width="7" style="1" customWidth="1"/>
    <col min="15887" max="15887" width="7.85546875" style="1" customWidth="1"/>
    <col min="15888" max="16128" width="9.140625" style="1"/>
    <col min="16129" max="16129" width="3.28515625" style="1" customWidth="1"/>
    <col min="16130" max="16130" width="17.42578125" style="1" customWidth="1"/>
    <col min="16131" max="16131" width="19.28515625" style="1" customWidth="1"/>
    <col min="16132" max="16132" width="21.85546875" style="1" customWidth="1"/>
    <col min="16133" max="16133" width="57.85546875" style="1" customWidth="1"/>
    <col min="16134" max="16134" width="66.28515625" style="1" customWidth="1"/>
    <col min="16135" max="16135" width="36.7109375" style="1" customWidth="1"/>
    <col min="16136" max="16136" width="18.140625" style="1" customWidth="1"/>
    <col min="16137" max="16137" width="19.5703125" style="1" customWidth="1"/>
    <col min="16138" max="16138" width="16.5703125" style="1" customWidth="1"/>
    <col min="16139" max="16139" width="21.140625" style="1" customWidth="1"/>
    <col min="16140" max="16140" width="1.42578125" style="1" customWidth="1"/>
    <col min="16141" max="16141" width="19.140625" style="1" customWidth="1"/>
    <col min="16142" max="16142" width="7" style="1" customWidth="1"/>
    <col min="16143" max="16143" width="7.85546875" style="1" customWidth="1"/>
    <col min="16144" max="16384" width="9.140625" style="1"/>
  </cols>
  <sheetData>
    <row r="1" spans="1:16" ht="9.75" customHeight="1" x14ac:dyDescent="0.25">
      <c r="B1" s="157"/>
      <c r="C1" s="157"/>
      <c r="D1" s="157"/>
      <c r="E1" s="157"/>
      <c r="F1" s="157"/>
      <c r="G1" s="157"/>
      <c r="H1" s="157"/>
      <c r="I1" s="157"/>
    </row>
    <row r="2" spans="1:16" ht="88.5" customHeight="1" x14ac:dyDescent="0.25">
      <c r="G2" s="158" t="s">
        <v>332</v>
      </c>
      <c r="H2" s="159"/>
      <c r="I2" s="159"/>
      <c r="J2" s="159"/>
      <c r="K2" s="159"/>
    </row>
    <row r="3" spans="1:16" ht="16.5" customHeight="1" x14ac:dyDescent="0.25">
      <c r="A3" s="42"/>
      <c r="B3" s="42"/>
      <c r="C3" s="42"/>
      <c r="D3" s="42"/>
      <c r="E3" s="42"/>
      <c r="F3" s="42"/>
      <c r="G3" s="40"/>
      <c r="H3" s="42"/>
      <c r="I3" s="42"/>
      <c r="J3" s="42"/>
      <c r="K3" s="42"/>
      <c r="L3" s="42"/>
      <c r="M3" s="42"/>
      <c r="N3" s="42"/>
      <c r="O3" s="42"/>
      <c r="P3" s="42"/>
    </row>
    <row r="4" spans="1:16" ht="39.75" customHeight="1" x14ac:dyDescent="0.25">
      <c r="A4" s="160" t="s">
        <v>331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9.5" customHeight="1" x14ac:dyDescent="0.25">
      <c r="B5" s="43"/>
      <c r="C5" s="43"/>
      <c r="D5" s="43"/>
      <c r="E5" s="161"/>
      <c r="F5" s="161"/>
      <c r="G5" s="43"/>
      <c r="H5" s="43"/>
      <c r="I5" s="43"/>
    </row>
    <row r="6" spans="1:16" ht="23.25" customHeight="1" x14ac:dyDescent="0.25">
      <c r="B6" s="43"/>
      <c r="C6" s="43"/>
      <c r="D6" s="43"/>
      <c r="E6" s="44"/>
      <c r="F6" s="43"/>
      <c r="G6" s="43"/>
      <c r="H6" s="43"/>
      <c r="I6" s="43"/>
      <c r="K6" s="3" t="s">
        <v>7</v>
      </c>
    </row>
    <row r="7" spans="1:16" ht="19.5" customHeight="1" x14ac:dyDescent="0.25">
      <c r="B7" s="162" t="s">
        <v>174</v>
      </c>
      <c r="C7" s="162" t="s">
        <v>175</v>
      </c>
      <c r="D7" s="162" t="s">
        <v>176</v>
      </c>
      <c r="E7" s="162" t="s">
        <v>177</v>
      </c>
      <c r="F7" s="162" t="s">
        <v>178</v>
      </c>
      <c r="G7" s="162" t="s">
        <v>179</v>
      </c>
      <c r="H7" s="162" t="s">
        <v>0</v>
      </c>
      <c r="I7" s="162" t="s">
        <v>8</v>
      </c>
      <c r="J7" s="162" t="s">
        <v>1</v>
      </c>
      <c r="K7" s="162"/>
    </row>
    <row r="8" spans="1:16" s="45" customFormat="1" ht="94.5" customHeight="1" x14ac:dyDescent="0.25">
      <c r="B8" s="162"/>
      <c r="C8" s="162"/>
      <c r="D8" s="162"/>
      <c r="E8" s="162"/>
      <c r="F8" s="162"/>
      <c r="G8" s="162"/>
      <c r="H8" s="162"/>
      <c r="I8" s="162"/>
      <c r="J8" s="46" t="s">
        <v>2</v>
      </c>
      <c r="K8" s="46" t="s">
        <v>3</v>
      </c>
    </row>
    <row r="9" spans="1:16" s="45" customFormat="1" ht="21.75" customHeight="1" x14ac:dyDescent="0.25">
      <c r="B9" s="23">
        <v>1</v>
      </c>
      <c r="C9" s="23">
        <f>B9+1</f>
        <v>2</v>
      </c>
      <c r="D9" s="23">
        <f t="shared" ref="D9:K9" si="0">C9+1</f>
        <v>3</v>
      </c>
      <c r="E9" s="23">
        <f t="shared" si="0"/>
        <v>4</v>
      </c>
      <c r="F9" s="23">
        <f t="shared" si="0"/>
        <v>5</v>
      </c>
      <c r="G9" s="23">
        <f t="shared" si="0"/>
        <v>6</v>
      </c>
      <c r="H9" s="23">
        <f t="shared" si="0"/>
        <v>7</v>
      </c>
      <c r="I9" s="23">
        <f t="shared" si="0"/>
        <v>8</v>
      </c>
      <c r="J9" s="23">
        <f t="shared" si="0"/>
        <v>9</v>
      </c>
      <c r="K9" s="23">
        <f t="shared" si="0"/>
        <v>10</v>
      </c>
    </row>
    <row r="10" spans="1:16" s="47" customFormat="1" ht="31.5" x14ac:dyDescent="0.25">
      <c r="B10" s="34" t="s">
        <v>9</v>
      </c>
      <c r="C10" s="34" t="s">
        <v>10</v>
      </c>
      <c r="D10" s="48"/>
      <c r="E10" s="36" t="s">
        <v>11</v>
      </c>
      <c r="F10" s="49"/>
      <c r="G10" s="50"/>
      <c r="H10" s="148">
        <f>H11</f>
        <v>33909000</v>
      </c>
      <c r="I10" s="148">
        <f>I11</f>
        <v>13465000</v>
      </c>
      <c r="J10" s="148">
        <f>J11</f>
        <v>20444000</v>
      </c>
      <c r="K10" s="148">
        <f>K11</f>
        <v>20444000</v>
      </c>
    </row>
    <row r="11" spans="1:16" s="37" customFormat="1" ht="31.5" x14ac:dyDescent="0.25">
      <c r="B11" s="34" t="s">
        <v>12</v>
      </c>
      <c r="C11" s="34"/>
      <c r="D11" s="48"/>
      <c r="E11" s="36" t="s">
        <v>13</v>
      </c>
      <c r="F11" s="52"/>
      <c r="G11" s="53"/>
      <c r="H11" s="148">
        <f>SUM(H12:H59)-H55-H53-H51-H49-H47-H39-H31-H57-H33-H29-H41-H59</f>
        <v>33909000</v>
      </c>
      <c r="I11" s="148">
        <f t="shared" ref="I11:K11" si="1">SUM(I12:I59)-I55-I53-I51-I49-I47-I39-I31-I57-I33-I29-I41-I59</f>
        <v>13465000</v>
      </c>
      <c r="J11" s="148">
        <f t="shared" si="1"/>
        <v>20444000</v>
      </c>
      <c r="K11" s="148">
        <f t="shared" si="1"/>
        <v>20444000</v>
      </c>
      <c r="L11" s="54">
        <f>SUBTOTAL(9,L15:L16)</f>
        <v>0</v>
      </c>
    </row>
    <row r="12" spans="1:16" ht="46.5" customHeight="1" x14ac:dyDescent="0.25">
      <c r="B12" s="163" t="s">
        <v>14</v>
      </c>
      <c r="C12" s="165" t="s">
        <v>15</v>
      </c>
      <c r="D12" s="165" t="s">
        <v>16</v>
      </c>
      <c r="E12" s="167" t="s">
        <v>17</v>
      </c>
      <c r="F12" s="55" t="s">
        <v>180</v>
      </c>
      <c r="G12" s="56" t="s">
        <v>181</v>
      </c>
      <c r="H12" s="149">
        <f>I12+J12</f>
        <v>-120000</v>
      </c>
      <c r="I12" s="149">
        <v>-120000</v>
      </c>
      <c r="J12" s="150"/>
      <c r="K12" s="150"/>
    </row>
    <row r="13" spans="1:16" ht="54" hidden="1" customHeight="1" x14ac:dyDescent="0.25">
      <c r="B13" s="164"/>
      <c r="C13" s="166"/>
      <c r="D13" s="166"/>
      <c r="E13" s="168"/>
      <c r="F13" s="20" t="s">
        <v>182</v>
      </c>
      <c r="G13" s="56" t="s">
        <v>183</v>
      </c>
      <c r="H13" s="59">
        <f t="shared" ref="H13:H54" si="2">I13+J13</f>
        <v>0</v>
      </c>
      <c r="I13" s="26"/>
      <c r="J13" s="60"/>
      <c r="K13" s="60"/>
    </row>
    <row r="14" spans="1:16" ht="40.5" hidden="1" customHeight="1" x14ac:dyDescent="0.25">
      <c r="B14" s="10" t="s">
        <v>21</v>
      </c>
      <c r="C14" s="10" t="s">
        <v>22</v>
      </c>
      <c r="D14" s="18" t="s">
        <v>23</v>
      </c>
      <c r="E14" s="20" t="s">
        <v>24</v>
      </c>
      <c r="F14" s="169" t="s">
        <v>184</v>
      </c>
      <c r="G14" s="170" t="s">
        <v>185</v>
      </c>
      <c r="H14" s="61">
        <f t="shared" si="2"/>
        <v>0</v>
      </c>
      <c r="I14" s="62"/>
      <c r="J14" s="63"/>
      <c r="K14" s="64"/>
    </row>
    <row r="15" spans="1:16" ht="78" hidden="1" customHeight="1" x14ac:dyDescent="0.25">
      <c r="B15" s="10" t="s">
        <v>25</v>
      </c>
      <c r="C15" s="10" t="s">
        <v>26</v>
      </c>
      <c r="D15" s="18" t="s">
        <v>23</v>
      </c>
      <c r="E15" s="20" t="s">
        <v>27</v>
      </c>
      <c r="F15" s="169"/>
      <c r="G15" s="170"/>
      <c r="H15" s="65">
        <f t="shared" si="2"/>
        <v>0</v>
      </c>
      <c r="I15" s="26"/>
      <c r="J15" s="60"/>
      <c r="K15" s="60"/>
    </row>
    <row r="16" spans="1:16" ht="63.75" hidden="1" customHeight="1" x14ac:dyDescent="0.25">
      <c r="B16" s="10" t="s">
        <v>25</v>
      </c>
      <c r="C16" s="10" t="s">
        <v>26</v>
      </c>
      <c r="D16" s="18" t="s">
        <v>23</v>
      </c>
      <c r="E16" s="20" t="s">
        <v>27</v>
      </c>
      <c r="F16" s="20" t="s">
        <v>186</v>
      </c>
      <c r="G16" s="56" t="s">
        <v>187</v>
      </c>
      <c r="H16" s="65">
        <f>I16+J16</f>
        <v>0</v>
      </c>
      <c r="I16" s="26"/>
      <c r="J16" s="60"/>
      <c r="K16" s="60"/>
    </row>
    <row r="17" spans="2:11" ht="63.75" customHeight="1" x14ac:dyDescent="0.25">
      <c r="B17" s="10" t="s">
        <v>28</v>
      </c>
      <c r="C17" s="10" t="s">
        <v>29</v>
      </c>
      <c r="D17" s="14" t="s">
        <v>30</v>
      </c>
      <c r="E17" s="20" t="s">
        <v>31</v>
      </c>
      <c r="F17" s="171" t="s">
        <v>328</v>
      </c>
      <c r="G17" s="173" t="s">
        <v>329</v>
      </c>
      <c r="H17" s="149">
        <f t="shared" ref="H17" si="3">I17+J17</f>
        <v>-650000</v>
      </c>
      <c r="I17" s="149">
        <v>-550000</v>
      </c>
      <c r="J17" s="150">
        <v>-100000</v>
      </c>
      <c r="K17" s="150">
        <v>-100000</v>
      </c>
    </row>
    <row r="18" spans="2:11" ht="81" customHeight="1" x14ac:dyDescent="0.25">
      <c r="B18" s="10" t="s">
        <v>326</v>
      </c>
      <c r="C18" s="10" t="s">
        <v>324</v>
      </c>
      <c r="D18" s="11" t="s">
        <v>325</v>
      </c>
      <c r="E18" s="20" t="s">
        <v>327</v>
      </c>
      <c r="F18" s="172"/>
      <c r="G18" s="174"/>
      <c r="H18" s="149">
        <f t="shared" si="2"/>
        <v>5700000</v>
      </c>
      <c r="I18" s="149"/>
      <c r="J18" s="150">
        <v>5700000</v>
      </c>
      <c r="K18" s="150">
        <v>5700000</v>
      </c>
    </row>
    <row r="19" spans="2:11" ht="48" hidden="1" customHeight="1" x14ac:dyDescent="0.25">
      <c r="B19" s="163" t="s">
        <v>32</v>
      </c>
      <c r="C19" s="163" t="s">
        <v>33</v>
      </c>
      <c r="D19" s="165" t="s">
        <v>34</v>
      </c>
      <c r="E19" s="167" t="s">
        <v>35</v>
      </c>
      <c r="F19" s="55" t="s">
        <v>188</v>
      </c>
      <c r="G19" s="56" t="s">
        <v>189</v>
      </c>
      <c r="H19" s="66">
        <f t="shared" si="2"/>
        <v>0</v>
      </c>
      <c r="I19" s="62"/>
      <c r="J19" s="63"/>
      <c r="K19" s="63"/>
    </row>
    <row r="20" spans="2:11" ht="40.5" hidden="1" customHeight="1" x14ac:dyDescent="0.25">
      <c r="B20" s="164"/>
      <c r="C20" s="164"/>
      <c r="D20" s="166"/>
      <c r="E20" s="168"/>
      <c r="F20" s="55" t="s">
        <v>190</v>
      </c>
      <c r="G20" s="56" t="s">
        <v>191</v>
      </c>
      <c r="H20" s="66">
        <f t="shared" si="2"/>
        <v>0</v>
      </c>
      <c r="I20" s="62"/>
      <c r="J20" s="63"/>
      <c r="K20" s="63"/>
    </row>
    <row r="21" spans="2:11" ht="39" hidden="1" customHeight="1" x14ac:dyDescent="0.25">
      <c r="B21" s="10" t="s">
        <v>36</v>
      </c>
      <c r="C21" s="10" t="s">
        <v>37</v>
      </c>
      <c r="D21" s="14" t="s">
        <v>111</v>
      </c>
      <c r="E21" s="20" t="s">
        <v>38</v>
      </c>
      <c r="F21" s="20" t="s">
        <v>192</v>
      </c>
      <c r="G21" s="56" t="s">
        <v>193</v>
      </c>
      <c r="H21" s="66">
        <f t="shared" si="2"/>
        <v>0</v>
      </c>
      <c r="I21" s="62"/>
      <c r="J21" s="63"/>
      <c r="K21" s="63"/>
    </row>
    <row r="22" spans="2:11" ht="44.25" hidden="1" customHeight="1" x14ac:dyDescent="0.25">
      <c r="B22" s="10" t="s">
        <v>40</v>
      </c>
      <c r="C22" s="10" t="s">
        <v>41</v>
      </c>
      <c r="D22" s="14" t="s">
        <v>42</v>
      </c>
      <c r="E22" s="20" t="s">
        <v>43</v>
      </c>
      <c r="F22" s="20" t="s">
        <v>194</v>
      </c>
      <c r="G22" s="56" t="s">
        <v>195</v>
      </c>
      <c r="H22" s="59">
        <f t="shared" si="2"/>
        <v>0</v>
      </c>
      <c r="I22" s="26"/>
      <c r="J22" s="60"/>
      <c r="K22" s="60"/>
    </row>
    <row r="23" spans="2:11" ht="39" hidden="1" customHeight="1" x14ac:dyDescent="0.25">
      <c r="B23" s="10" t="s">
        <v>44</v>
      </c>
      <c r="C23" s="10" t="s">
        <v>45</v>
      </c>
      <c r="D23" s="14" t="s">
        <v>39</v>
      </c>
      <c r="E23" s="20" t="s">
        <v>46</v>
      </c>
      <c r="F23" s="20" t="s">
        <v>196</v>
      </c>
      <c r="G23" s="56" t="s">
        <v>197</v>
      </c>
      <c r="H23" s="66">
        <f t="shared" si="2"/>
        <v>0</v>
      </c>
      <c r="I23" s="62"/>
      <c r="J23" s="63"/>
      <c r="K23" s="63"/>
    </row>
    <row r="24" spans="2:11" ht="66.75" customHeight="1" x14ac:dyDescent="0.25">
      <c r="B24" s="10" t="s">
        <v>47</v>
      </c>
      <c r="C24" s="10" t="s">
        <v>48</v>
      </c>
      <c r="D24" s="14" t="s">
        <v>39</v>
      </c>
      <c r="E24" s="20" t="s">
        <v>49</v>
      </c>
      <c r="F24" s="20" t="s">
        <v>198</v>
      </c>
      <c r="G24" s="56" t="s">
        <v>199</v>
      </c>
      <c r="H24" s="149">
        <f t="shared" si="2"/>
        <v>-115000</v>
      </c>
      <c r="I24" s="149">
        <v>-115000</v>
      </c>
      <c r="J24" s="150"/>
      <c r="K24" s="150"/>
    </row>
    <row r="25" spans="2:11" ht="50.25" hidden="1" customHeight="1" x14ac:dyDescent="0.25">
      <c r="B25" s="10" t="s">
        <v>50</v>
      </c>
      <c r="C25" s="23">
        <v>8110</v>
      </c>
      <c r="D25" s="14" t="s">
        <v>51</v>
      </c>
      <c r="E25" s="24" t="s">
        <v>52</v>
      </c>
      <c r="F25" s="20" t="s">
        <v>200</v>
      </c>
      <c r="G25" s="56" t="s">
        <v>201</v>
      </c>
      <c r="H25" s="57">
        <f t="shared" si="2"/>
        <v>0</v>
      </c>
      <c r="I25" s="58"/>
      <c r="J25" s="38"/>
      <c r="K25" s="38"/>
    </row>
    <row r="26" spans="2:11" ht="63" hidden="1" x14ac:dyDescent="0.25">
      <c r="B26" s="10" t="s">
        <v>50</v>
      </c>
      <c r="C26" s="23">
        <v>8110</v>
      </c>
      <c r="D26" s="14" t="s">
        <v>51</v>
      </c>
      <c r="E26" s="24" t="s">
        <v>52</v>
      </c>
      <c r="F26" s="20" t="s">
        <v>202</v>
      </c>
      <c r="G26" s="56" t="s">
        <v>203</v>
      </c>
      <c r="H26" s="57">
        <f t="shared" si="2"/>
        <v>0</v>
      </c>
      <c r="I26" s="58"/>
      <c r="J26" s="38"/>
      <c r="K26" s="38"/>
    </row>
    <row r="27" spans="2:11" ht="52.5" customHeight="1" x14ac:dyDescent="0.25">
      <c r="B27" s="10" t="s">
        <v>53</v>
      </c>
      <c r="C27" s="23">
        <v>8240</v>
      </c>
      <c r="D27" s="14" t="s">
        <v>51</v>
      </c>
      <c r="E27" s="24" t="s">
        <v>54</v>
      </c>
      <c r="F27" s="20" t="s">
        <v>204</v>
      </c>
      <c r="G27" s="56" t="s">
        <v>323</v>
      </c>
      <c r="H27" s="149">
        <f t="shared" si="2"/>
        <v>350000</v>
      </c>
      <c r="I27" s="149"/>
      <c r="J27" s="150">
        <v>350000</v>
      </c>
      <c r="K27" s="150">
        <v>350000</v>
      </c>
    </row>
    <row r="28" spans="2:11" ht="52.5" hidden="1" customHeight="1" x14ac:dyDescent="0.25">
      <c r="B28" s="10" t="s">
        <v>172</v>
      </c>
      <c r="C28" s="10" t="s">
        <v>173</v>
      </c>
      <c r="D28" s="11" t="s">
        <v>15</v>
      </c>
      <c r="E28" s="25" t="s">
        <v>4</v>
      </c>
      <c r="F28" s="20" t="s">
        <v>320</v>
      </c>
      <c r="G28" s="56" t="s">
        <v>322</v>
      </c>
      <c r="H28" s="59">
        <f t="shared" si="2"/>
        <v>0</v>
      </c>
      <c r="I28" s="26"/>
      <c r="J28" s="60"/>
      <c r="K28" s="60"/>
    </row>
    <row r="29" spans="2:11" ht="52.5" hidden="1" customHeight="1" x14ac:dyDescent="0.25">
      <c r="B29" s="68" t="s">
        <v>207</v>
      </c>
      <c r="C29" s="69" t="s">
        <v>207</v>
      </c>
      <c r="D29" s="70" t="s">
        <v>207</v>
      </c>
      <c r="E29" s="146" t="s">
        <v>321</v>
      </c>
      <c r="F29" s="72" t="s">
        <v>207</v>
      </c>
      <c r="G29" s="72" t="s">
        <v>207</v>
      </c>
      <c r="H29" s="74">
        <f t="shared" si="2"/>
        <v>0</v>
      </c>
      <c r="I29" s="75"/>
      <c r="J29" s="147"/>
      <c r="K29" s="147"/>
    </row>
    <row r="30" spans="2:11" ht="47.25" x14ac:dyDescent="0.25">
      <c r="B30" s="10" t="s">
        <v>55</v>
      </c>
      <c r="C30" s="10" t="s">
        <v>56</v>
      </c>
      <c r="D30" s="14" t="s">
        <v>15</v>
      </c>
      <c r="E30" s="30" t="s">
        <v>57</v>
      </c>
      <c r="F30" s="67" t="s">
        <v>205</v>
      </c>
      <c r="G30" s="56" t="s">
        <v>206</v>
      </c>
      <c r="H30" s="149">
        <f t="shared" si="2"/>
        <v>2000000</v>
      </c>
      <c r="I30" s="149">
        <v>150000</v>
      </c>
      <c r="J30" s="150">
        <v>1850000</v>
      </c>
      <c r="K30" s="150">
        <v>1850000</v>
      </c>
    </row>
    <row r="31" spans="2:11" ht="52.5" customHeight="1" x14ac:dyDescent="0.25">
      <c r="B31" s="68" t="s">
        <v>207</v>
      </c>
      <c r="C31" s="69" t="s">
        <v>207</v>
      </c>
      <c r="D31" s="70" t="s">
        <v>207</v>
      </c>
      <c r="E31" s="71" t="s">
        <v>208</v>
      </c>
      <c r="F31" s="72" t="s">
        <v>207</v>
      </c>
      <c r="G31" s="73" t="s">
        <v>207</v>
      </c>
      <c r="H31" s="151">
        <f t="shared" si="2"/>
        <v>2000000</v>
      </c>
      <c r="I31" s="151">
        <v>150000</v>
      </c>
      <c r="J31" s="151">
        <v>1850000</v>
      </c>
      <c r="K31" s="151">
        <v>1850000</v>
      </c>
    </row>
    <row r="32" spans="2:11" ht="52.5" hidden="1" customHeight="1" x14ac:dyDescent="0.25">
      <c r="B32" s="10" t="s">
        <v>55</v>
      </c>
      <c r="C32" s="10" t="s">
        <v>56</v>
      </c>
      <c r="D32" s="14" t="s">
        <v>15</v>
      </c>
      <c r="E32" s="4" t="s">
        <v>57</v>
      </c>
      <c r="F32" s="76" t="s">
        <v>209</v>
      </c>
      <c r="G32" s="77" t="s">
        <v>210</v>
      </c>
      <c r="H32" s="57">
        <f t="shared" si="2"/>
        <v>0</v>
      </c>
      <c r="I32" s="58"/>
      <c r="J32" s="38"/>
      <c r="K32" s="38"/>
    </row>
    <row r="33" spans="1:11" ht="52.5" hidden="1" customHeight="1" x14ac:dyDescent="0.25">
      <c r="B33" s="78" t="s">
        <v>207</v>
      </c>
      <c r="C33" s="79" t="s">
        <v>207</v>
      </c>
      <c r="D33" s="80" t="s">
        <v>207</v>
      </c>
      <c r="E33" s="81" t="s">
        <v>211</v>
      </c>
      <c r="F33" s="82" t="s">
        <v>207</v>
      </c>
      <c r="G33" s="73" t="s">
        <v>207</v>
      </c>
      <c r="H33" s="97">
        <f t="shared" si="2"/>
        <v>0</v>
      </c>
      <c r="I33" s="83"/>
      <c r="J33" s="83"/>
      <c r="K33" s="83"/>
    </row>
    <row r="34" spans="1:11" ht="52.5" hidden="1" customHeight="1" x14ac:dyDescent="0.25">
      <c r="B34" s="10" t="s">
        <v>55</v>
      </c>
      <c r="C34" s="10" t="s">
        <v>56</v>
      </c>
      <c r="D34" s="14" t="s">
        <v>15</v>
      </c>
      <c r="E34" s="17" t="s">
        <v>57</v>
      </c>
      <c r="F34" s="20" t="s">
        <v>212</v>
      </c>
      <c r="G34" s="56" t="s">
        <v>213</v>
      </c>
      <c r="H34" s="59">
        <f t="shared" si="2"/>
        <v>0</v>
      </c>
      <c r="I34" s="26"/>
      <c r="J34" s="60"/>
      <c r="K34" s="60"/>
    </row>
    <row r="35" spans="1:11" ht="52.5" hidden="1" customHeight="1" x14ac:dyDescent="0.25">
      <c r="B35" s="68" t="s">
        <v>207</v>
      </c>
      <c r="C35" s="69" t="s">
        <v>207</v>
      </c>
      <c r="D35" s="70" t="s">
        <v>207</v>
      </c>
      <c r="E35" s="84" t="s">
        <v>214</v>
      </c>
      <c r="F35" s="85" t="s">
        <v>207</v>
      </c>
      <c r="G35" s="86" t="s">
        <v>207</v>
      </c>
      <c r="H35" s="59">
        <f t="shared" si="2"/>
        <v>0</v>
      </c>
      <c r="I35" s="26">
        <f>I34</f>
        <v>0</v>
      </c>
      <c r="J35" s="26">
        <f>J34</f>
        <v>0</v>
      </c>
      <c r="K35" s="26">
        <f>K34</f>
        <v>0</v>
      </c>
    </row>
    <row r="36" spans="1:11" ht="52.5" hidden="1" customHeight="1" x14ac:dyDescent="0.25">
      <c r="B36" s="10" t="s">
        <v>55</v>
      </c>
      <c r="C36" s="10" t="s">
        <v>56</v>
      </c>
      <c r="D36" s="14" t="s">
        <v>15</v>
      </c>
      <c r="E36" s="17" t="s">
        <v>57</v>
      </c>
      <c r="F36" s="20" t="s">
        <v>215</v>
      </c>
      <c r="G36" s="56" t="s">
        <v>216</v>
      </c>
      <c r="H36" s="59">
        <f t="shared" si="2"/>
        <v>0</v>
      </c>
      <c r="I36" s="26"/>
      <c r="J36" s="60"/>
      <c r="K36" s="60"/>
    </row>
    <row r="37" spans="1:11" ht="52.5" hidden="1" customHeight="1" x14ac:dyDescent="0.25">
      <c r="B37" s="68" t="s">
        <v>207</v>
      </c>
      <c r="C37" s="69" t="s">
        <v>207</v>
      </c>
      <c r="D37" s="70" t="s">
        <v>207</v>
      </c>
      <c r="E37" s="27" t="s">
        <v>217</v>
      </c>
      <c r="F37" s="85" t="s">
        <v>207</v>
      </c>
      <c r="G37" s="86" t="s">
        <v>207</v>
      </c>
      <c r="H37" s="59">
        <f t="shared" si="2"/>
        <v>0</v>
      </c>
      <c r="I37" s="26"/>
      <c r="J37" s="26"/>
      <c r="K37" s="26"/>
    </row>
    <row r="38" spans="1:11" ht="55.5" customHeight="1" x14ac:dyDescent="0.25">
      <c r="B38" s="10" t="s">
        <v>55</v>
      </c>
      <c r="C38" s="10" t="s">
        <v>56</v>
      </c>
      <c r="D38" s="14" t="s">
        <v>15</v>
      </c>
      <c r="E38" s="30" t="s">
        <v>57</v>
      </c>
      <c r="F38" s="20" t="s">
        <v>218</v>
      </c>
      <c r="G38" s="56" t="s">
        <v>219</v>
      </c>
      <c r="H38" s="149">
        <f>I38+J38</f>
        <v>2000000</v>
      </c>
      <c r="I38" s="149">
        <v>600000</v>
      </c>
      <c r="J38" s="150">
        <v>1400000</v>
      </c>
      <c r="K38" s="150">
        <v>1400000</v>
      </c>
    </row>
    <row r="39" spans="1:11" ht="52.5" customHeight="1" x14ac:dyDescent="0.25">
      <c r="A39" s="28"/>
      <c r="B39" s="68" t="s">
        <v>207</v>
      </c>
      <c r="C39" s="69" t="s">
        <v>207</v>
      </c>
      <c r="D39" s="70" t="s">
        <v>207</v>
      </c>
      <c r="E39" s="87" t="s">
        <v>220</v>
      </c>
      <c r="F39" s="88" t="s">
        <v>207</v>
      </c>
      <c r="G39" s="88" t="s">
        <v>207</v>
      </c>
      <c r="H39" s="149">
        <f>I39+J39</f>
        <v>2000000</v>
      </c>
      <c r="I39" s="151">
        <v>600000</v>
      </c>
      <c r="J39" s="151">
        <v>1400000</v>
      </c>
      <c r="K39" s="151">
        <v>1400000</v>
      </c>
    </row>
    <row r="40" spans="1:11" ht="52.5" customHeight="1" x14ac:dyDescent="0.25">
      <c r="A40" s="28"/>
      <c r="B40" s="9" t="s">
        <v>55</v>
      </c>
      <c r="C40" s="9" t="s">
        <v>56</v>
      </c>
      <c r="D40" s="32" t="s">
        <v>15</v>
      </c>
      <c r="E40" s="30" t="s">
        <v>57</v>
      </c>
      <c r="F40" s="89" t="s">
        <v>221</v>
      </c>
      <c r="G40" s="90" t="s">
        <v>222</v>
      </c>
      <c r="H40" s="149">
        <f>I40+J40</f>
        <v>700000</v>
      </c>
      <c r="I40" s="151">
        <v>700000</v>
      </c>
      <c r="J40" s="152"/>
      <c r="K40" s="152"/>
    </row>
    <row r="41" spans="1:11" ht="52.5" customHeight="1" x14ac:dyDescent="0.25">
      <c r="A41" s="28"/>
      <c r="B41" s="91" t="s">
        <v>207</v>
      </c>
      <c r="C41" s="92" t="s">
        <v>207</v>
      </c>
      <c r="D41" s="93" t="s">
        <v>207</v>
      </c>
      <c r="E41" s="94" t="s">
        <v>223</v>
      </c>
      <c r="F41" s="95" t="s">
        <v>207</v>
      </c>
      <c r="G41" s="96" t="s">
        <v>207</v>
      </c>
      <c r="H41" s="151">
        <f>I41+J41</f>
        <v>700000</v>
      </c>
      <c r="I41" s="151">
        <f>I40</f>
        <v>700000</v>
      </c>
      <c r="J41" s="151"/>
      <c r="K41" s="151"/>
    </row>
    <row r="42" spans="1:11" ht="52.5" hidden="1" customHeight="1" x14ac:dyDescent="0.25">
      <c r="B42" s="10" t="s">
        <v>55</v>
      </c>
      <c r="C42" s="10" t="s">
        <v>56</v>
      </c>
      <c r="D42" s="14" t="s">
        <v>15</v>
      </c>
      <c r="E42" s="17" t="s">
        <v>57</v>
      </c>
      <c r="F42" s="20" t="s">
        <v>224</v>
      </c>
      <c r="G42" s="56" t="s">
        <v>225</v>
      </c>
      <c r="H42" s="57">
        <f t="shared" ref="H42:H47" si="4">I42+J42</f>
        <v>0</v>
      </c>
      <c r="I42" s="58"/>
      <c r="J42" s="38"/>
      <c r="K42" s="38"/>
    </row>
    <row r="43" spans="1:11" ht="52.5" hidden="1" customHeight="1" x14ac:dyDescent="0.25">
      <c r="B43" s="68" t="s">
        <v>207</v>
      </c>
      <c r="C43" s="69" t="s">
        <v>207</v>
      </c>
      <c r="D43" s="70" t="s">
        <v>207</v>
      </c>
      <c r="E43" s="27" t="s">
        <v>226</v>
      </c>
      <c r="F43" s="85" t="s">
        <v>207</v>
      </c>
      <c r="G43" s="86" t="s">
        <v>207</v>
      </c>
      <c r="H43" s="97">
        <f t="shared" si="4"/>
        <v>0</v>
      </c>
      <c r="I43" s="83">
        <f>I42</f>
        <v>0</v>
      </c>
      <c r="J43" s="83">
        <f>J42</f>
        <v>0</v>
      </c>
      <c r="K43" s="83">
        <f>K42</f>
        <v>0</v>
      </c>
    </row>
    <row r="44" spans="1:11" ht="72.75" hidden="1" customHeight="1" x14ac:dyDescent="0.25">
      <c r="B44" s="10" t="s">
        <v>55</v>
      </c>
      <c r="C44" s="10" t="s">
        <v>56</v>
      </c>
      <c r="D44" s="14" t="s">
        <v>15</v>
      </c>
      <c r="E44" s="17" t="s">
        <v>57</v>
      </c>
      <c r="F44" s="20" t="s">
        <v>227</v>
      </c>
      <c r="G44" s="56" t="s">
        <v>228</v>
      </c>
      <c r="H44" s="57">
        <f>I44+J44</f>
        <v>0</v>
      </c>
      <c r="I44" s="58"/>
      <c r="J44" s="38"/>
      <c r="K44" s="38"/>
    </row>
    <row r="45" spans="1:11" s="28" customFormat="1" ht="55.5" hidden="1" customHeight="1" x14ac:dyDescent="0.25">
      <c r="B45" s="78" t="s">
        <v>207</v>
      </c>
      <c r="C45" s="79" t="s">
        <v>207</v>
      </c>
      <c r="D45" s="80" t="s">
        <v>207</v>
      </c>
      <c r="E45" s="98" t="s">
        <v>229</v>
      </c>
      <c r="F45" s="99" t="s">
        <v>207</v>
      </c>
      <c r="G45" s="73" t="s">
        <v>207</v>
      </c>
      <c r="H45" s="97">
        <f>I45+J45</f>
        <v>0</v>
      </c>
      <c r="I45" s="83"/>
      <c r="J45" s="39"/>
      <c r="K45" s="39"/>
    </row>
    <row r="46" spans="1:11" ht="47.25" x14ac:dyDescent="0.25">
      <c r="B46" s="10" t="s">
        <v>55</v>
      </c>
      <c r="C46" s="10" t="s">
        <v>56</v>
      </c>
      <c r="D46" s="14" t="s">
        <v>15</v>
      </c>
      <c r="E46" s="17" t="s">
        <v>57</v>
      </c>
      <c r="F46" s="20" t="s">
        <v>230</v>
      </c>
      <c r="G46" s="56" t="s">
        <v>231</v>
      </c>
      <c r="H46" s="149">
        <f t="shared" si="4"/>
        <v>5000000</v>
      </c>
      <c r="I46" s="149">
        <v>5000000</v>
      </c>
      <c r="J46" s="150"/>
      <c r="K46" s="150"/>
    </row>
    <row r="47" spans="1:11" s="28" customFormat="1" ht="50.25" customHeight="1" x14ac:dyDescent="0.25">
      <c r="B47" s="100" t="s">
        <v>207</v>
      </c>
      <c r="C47" s="101" t="s">
        <v>207</v>
      </c>
      <c r="D47" s="102" t="s">
        <v>207</v>
      </c>
      <c r="E47" s="27" t="s">
        <v>232</v>
      </c>
      <c r="F47" s="88" t="s">
        <v>207</v>
      </c>
      <c r="G47" s="73" t="s">
        <v>207</v>
      </c>
      <c r="H47" s="151">
        <f t="shared" si="4"/>
        <v>5000000</v>
      </c>
      <c r="I47" s="151">
        <v>5000000</v>
      </c>
      <c r="J47" s="151"/>
      <c r="K47" s="151"/>
    </row>
    <row r="48" spans="1:11" ht="83.25" customHeight="1" x14ac:dyDescent="0.25">
      <c r="B48" s="10" t="s">
        <v>55</v>
      </c>
      <c r="C48" s="10" t="s">
        <v>56</v>
      </c>
      <c r="D48" s="14" t="s">
        <v>15</v>
      </c>
      <c r="E48" s="17" t="s">
        <v>57</v>
      </c>
      <c r="F48" s="20" t="s">
        <v>233</v>
      </c>
      <c r="G48" s="56" t="s">
        <v>234</v>
      </c>
      <c r="H48" s="149">
        <f t="shared" si="2"/>
        <v>10000000</v>
      </c>
      <c r="I48" s="149">
        <v>2000000</v>
      </c>
      <c r="J48" s="149">
        <v>8000000</v>
      </c>
      <c r="K48" s="149">
        <v>8000000</v>
      </c>
    </row>
    <row r="49" spans="2:11" s="28" customFormat="1" ht="60.75" customHeight="1" x14ac:dyDescent="0.25">
      <c r="B49" s="78" t="s">
        <v>207</v>
      </c>
      <c r="C49" s="79" t="s">
        <v>207</v>
      </c>
      <c r="D49" s="80" t="s">
        <v>207</v>
      </c>
      <c r="E49" s="27" t="s">
        <v>235</v>
      </c>
      <c r="F49" s="99" t="s">
        <v>207</v>
      </c>
      <c r="G49" s="73" t="s">
        <v>207</v>
      </c>
      <c r="H49" s="151">
        <f>I49+J49</f>
        <v>10000000</v>
      </c>
      <c r="I49" s="151">
        <v>2000000</v>
      </c>
      <c r="J49" s="151">
        <v>8000000</v>
      </c>
      <c r="K49" s="151">
        <v>8000000</v>
      </c>
    </row>
    <row r="50" spans="2:11" s="28" customFormat="1" ht="60.75" customHeight="1" x14ac:dyDescent="0.25">
      <c r="B50" s="9" t="s">
        <v>55</v>
      </c>
      <c r="C50" s="10" t="s">
        <v>56</v>
      </c>
      <c r="D50" s="14" t="s">
        <v>15</v>
      </c>
      <c r="E50" s="17" t="s">
        <v>57</v>
      </c>
      <c r="F50" s="20" t="s">
        <v>236</v>
      </c>
      <c r="G50" s="103" t="s">
        <v>237</v>
      </c>
      <c r="H50" s="149">
        <f>I50+J50</f>
        <v>5000000</v>
      </c>
      <c r="I50" s="149">
        <v>5000000</v>
      </c>
      <c r="J50" s="149"/>
      <c r="K50" s="149"/>
    </row>
    <row r="51" spans="2:11" s="28" customFormat="1" ht="60.75" customHeight="1" x14ac:dyDescent="0.25">
      <c r="B51" s="79" t="s">
        <v>207</v>
      </c>
      <c r="C51" s="79" t="s">
        <v>207</v>
      </c>
      <c r="D51" s="80" t="s">
        <v>207</v>
      </c>
      <c r="E51" s="27" t="s">
        <v>229</v>
      </c>
      <c r="F51" s="99" t="s">
        <v>207</v>
      </c>
      <c r="G51" s="73" t="s">
        <v>207</v>
      </c>
      <c r="H51" s="151">
        <f>I51+J51</f>
        <v>5000000</v>
      </c>
      <c r="I51" s="151">
        <f>I50</f>
        <v>5000000</v>
      </c>
      <c r="J51" s="151"/>
      <c r="K51" s="151"/>
    </row>
    <row r="52" spans="2:11" s="28" customFormat="1" ht="60.75" hidden="1" customHeight="1" x14ac:dyDescent="0.25">
      <c r="B52" s="78"/>
      <c r="C52" s="10" t="s">
        <v>56</v>
      </c>
      <c r="D52" s="14" t="s">
        <v>15</v>
      </c>
      <c r="E52" s="17" t="s">
        <v>57</v>
      </c>
      <c r="F52" s="20" t="s">
        <v>238</v>
      </c>
      <c r="G52" s="103" t="s">
        <v>239</v>
      </c>
      <c r="H52" s="59">
        <f>I52+J52</f>
        <v>0</v>
      </c>
      <c r="I52" s="26"/>
      <c r="J52" s="26"/>
      <c r="K52" s="26"/>
    </row>
    <row r="53" spans="2:11" s="28" customFormat="1" ht="60.75" hidden="1" customHeight="1" x14ac:dyDescent="0.25">
      <c r="B53" s="78"/>
      <c r="C53" s="79" t="s">
        <v>207</v>
      </c>
      <c r="D53" s="80" t="s">
        <v>207</v>
      </c>
      <c r="E53" s="27" t="s">
        <v>240</v>
      </c>
      <c r="F53" s="99" t="s">
        <v>207</v>
      </c>
      <c r="G53" s="73" t="s">
        <v>207</v>
      </c>
      <c r="H53" s="74">
        <f>I53+J53</f>
        <v>0</v>
      </c>
      <c r="I53" s="75"/>
      <c r="J53" s="75"/>
      <c r="K53" s="75"/>
    </row>
    <row r="54" spans="2:11" s="28" customFormat="1" ht="60.75" hidden="1" customHeight="1" x14ac:dyDescent="0.25">
      <c r="B54" s="9" t="s">
        <v>55</v>
      </c>
      <c r="C54" s="9" t="s">
        <v>56</v>
      </c>
      <c r="D54" s="32" t="s">
        <v>15</v>
      </c>
      <c r="E54" s="30" t="s">
        <v>57</v>
      </c>
      <c r="F54" s="22" t="s">
        <v>241</v>
      </c>
      <c r="G54" s="56" t="s">
        <v>242</v>
      </c>
      <c r="H54" s="59">
        <f t="shared" si="2"/>
        <v>0</v>
      </c>
      <c r="I54" s="26"/>
      <c r="J54" s="26"/>
      <c r="K54" s="26"/>
    </row>
    <row r="55" spans="2:11" s="28" customFormat="1" ht="60.75" hidden="1" customHeight="1" x14ac:dyDescent="0.25">
      <c r="B55" s="10"/>
      <c r="C55" s="79" t="s">
        <v>207</v>
      </c>
      <c r="D55" s="80" t="s">
        <v>207</v>
      </c>
      <c r="E55" s="27" t="s">
        <v>243</v>
      </c>
      <c r="F55" s="99" t="s">
        <v>207</v>
      </c>
      <c r="G55" s="73" t="s">
        <v>207</v>
      </c>
      <c r="H55" s="74">
        <f>I55+J55</f>
        <v>0</v>
      </c>
      <c r="I55" s="75"/>
      <c r="J55" s="75"/>
      <c r="K55" s="75"/>
    </row>
    <row r="56" spans="2:11" s="28" customFormat="1" ht="60.75" hidden="1" customHeight="1" x14ac:dyDescent="0.25">
      <c r="B56" s="9" t="s">
        <v>55</v>
      </c>
      <c r="C56" s="9" t="s">
        <v>56</v>
      </c>
      <c r="D56" s="32" t="s">
        <v>15</v>
      </c>
      <c r="E56" s="30" t="s">
        <v>57</v>
      </c>
      <c r="F56" s="22" t="s">
        <v>244</v>
      </c>
      <c r="G56" s="56" t="s">
        <v>319</v>
      </c>
      <c r="H56" s="59">
        <f>I56+J56</f>
        <v>0</v>
      </c>
      <c r="I56" s="26"/>
      <c r="J56" s="26"/>
      <c r="K56" s="26"/>
    </row>
    <row r="57" spans="2:11" s="28" customFormat="1" ht="60.75" hidden="1" customHeight="1" x14ac:dyDescent="0.25">
      <c r="B57" s="79" t="s">
        <v>207</v>
      </c>
      <c r="C57" s="79" t="s">
        <v>207</v>
      </c>
      <c r="D57" s="80" t="s">
        <v>207</v>
      </c>
      <c r="E57" s="145" t="s">
        <v>318</v>
      </c>
      <c r="F57" s="99" t="s">
        <v>207</v>
      </c>
      <c r="G57" s="73" t="s">
        <v>207</v>
      </c>
      <c r="H57" s="74">
        <f>I57+J57</f>
        <v>0</v>
      </c>
      <c r="I57" s="75">
        <f>I56</f>
        <v>0</v>
      </c>
      <c r="J57" s="75"/>
      <c r="K57" s="75"/>
    </row>
    <row r="58" spans="2:11" s="28" customFormat="1" ht="60.75" customHeight="1" x14ac:dyDescent="0.25">
      <c r="B58" s="9" t="s">
        <v>55</v>
      </c>
      <c r="C58" s="9" t="s">
        <v>56</v>
      </c>
      <c r="D58" s="32" t="s">
        <v>15</v>
      </c>
      <c r="E58" s="30" t="s">
        <v>57</v>
      </c>
      <c r="F58" s="104" t="s">
        <v>245</v>
      </c>
      <c r="G58" s="56" t="s">
        <v>246</v>
      </c>
      <c r="H58" s="149">
        <f>I58+J58</f>
        <v>4044000</v>
      </c>
      <c r="I58" s="149">
        <v>800000</v>
      </c>
      <c r="J58" s="149">
        <v>3244000</v>
      </c>
      <c r="K58" s="149">
        <v>3244000</v>
      </c>
    </row>
    <row r="59" spans="2:11" s="28" customFormat="1" ht="23.25" customHeight="1" x14ac:dyDescent="0.25">
      <c r="B59" s="16"/>
      <c r="C59" s="79"/>
      <c r="D59" s="80"/>
      <c r="E59" s="105" t="s">
        <v>247</v>
      </c>
      <c r="F59" s="99" t="s">
        <v>207</v>
      </c>
      <c r="G59" s="99" t="s">
        <v>207</v>
      </c>
      <c r="H59" s="151">
        <f>H58</f>
        <v>4044000</v>
      </c>
      <c r="I59" s="151">
        <f t="shared" ref="I59:K59" si="5">I58</f>
        <v>800000</v>
      </c>
      <c r="J59" s="151">
        <f t="shared" si="5"/>
        <v>3244000</v>
      </c>
      <c r="K59" s="151">
        <f t="shared" si="5"/>
        <v>3244000</v>
      </c>
    </row>
    <row r="60" spans="2:11" ht="40.5" customHeight="1" x14ac:dyDescent="0.25">
      <c r="B60" s="34" t="s">
        <v>58</v>
      </c>
      <c r="C60" s="48" t="s">
        <v>59</v>
      </c>
      <c r="D60" s="48"/>
      <c r="E60" s="36" t="s">
        <v>60</v>
      </c>
      <c r="F60" s="49"/>
      <c r="G60" s="50"/>
      <c r="H60" s="148">
        <f>H61</f>
        <v>-100000</v>
      </c>
      <c r="I60" s="148">
        <f>I61</f>
        <v>0</v>
      </c>
      <c r="J60" s="148">
        <f>J61</f>
        <v>-100000</v>
      </c>
      <c r="K60" s="148">
        <f>K61</f>
        <v>-100000</v>
      </c>
    </row>
    <row r="61" spans="2:11" ht="47.25" x14ac:dyDescent="0.25">
      <c r="B61" s="34" t="s">
        <v>61</v>
      </c>
      <c r="C61" s="48"/>
      <c r="D61" s="48"/>
      <c r="E61" s="36" t="s">
        <v>248</v>
      </c>
      <c r="F61" s="49"/>
      <c r="G61" s="50"/>
      <c r="H61" s="148">
        <f>J61+I61</f>
        <v>-100000</v>
      </c>
      <c r="I61" s="148">
        <f>SUM(I62:I71)</f>
        <v>0</v>
      </c>
      <c r="J61" s="148">
        <f>SUM(J62:J71)</f>
        <v>-100000</v>
      </c>
      <c r="K61" s="148">
        <f>SUM(K62:K71)</f>
        <v>-100000</v>
      </c>
    </row>
    <row r="62" spans="2:11" ht="39" hidden="1" customHeight="1" x14ac:dyDescent="0.25">
      <c r="B62" s="10" t="s">
        <v>65</v>
      </c>
      <c r="C62" s="10" t="s">
        <v>66</v>
      </c>
      <c r="D62" s="11" t="s">
        <v>67</v>
      </c>
      <c r="E62" s="25" t="s">
        <v>68</v>
      </c>
      <c r="F62" s="175" t="s">
        <v>249</v>
      </c>
      <c r="G62" s="176" t="s">
        <v>250</v>
      </c>
      <c r="H62" s="21">
        <f t="shared" ref="H62:H71" si="6">I62+J62</f>
        <v>0</v>
      </c>
      <c r="I62" s="58"/>
      <c r="J62" s="38"/>
      <c r="K62" s="38"/>
    </row>
    <row r="63" spans="2:11" ht="63" hidden="1" x14ac:dyDescent="0.25">
      <c r="B63" s="10" t="s">
        <v>79</v>
      </c>
      <c r="C63" s="10" t="s">
        <v>80</v>
      </c>
      <c r="D63" s="29">
        <v>1040</v>
      </c>
      <c r="E63" s="20" t="s">
        <v>81</v>
      </c>
      <c r="F63" s="175"/>
      <c r="G63" s="176"/>
      <c r="H63" s="21">
        <f t="shared" si="6"/>
        <v>0</v>
      </c>
      <c r="I63" s="58"/>
      <c r="J63" s="38"/>
      <c r="K63" s="38"/>
    </row>
    <row r="64" spans="2:11" ht="37.5" hidden="1" customHeight="1" x14ac:dyDescent="0.25">
      <c r="B64" s="10" t="s">
        <v>65</v>
      </c>
      <c r="C64" s="10" t="s">
        <v>66</v>
      </c>
      <c r="D64" s="11" t="s">
        <v>67</v>
      </c>
      <c r="E64" s="25" t="s">
        <v>68</v>
      </c>
      <c r="F64" s="175" t="s">
        <v>251</v>
      </c>
      <c r="G64" s="170" t="s">
        <v>252</v>
      </c>
      <c r="H64" s="65">
        <f t="shared" si="6"/>
        <v>0</v>
      </c>
      <c r="I64" s="26"/>
      <c r="J64" s="60"/>
      <c r="K64" s="60"/>
    </row>
    <row r="65" spans="2:15" ht="33.75" hidden="1" customHeight="1" x14ac:dyDescent="0.25">
      <c r="B65" s="10" t="s">
        <v>73</v>
      </c>
      <c r="C65" s="10" t="s">
        <v>74</v>
      </c>
      <c r="D65" s="11" t="s">
        <v>72</v>
      </c>
      <c r="E65" s="12" t="s">
        <v>75</v>
      </c>
      <c r="F65" s="175"/>
      <c r="G65" s="170"/>
      <c r="H65" s="65">
        <f t="shared" si="6"/>
        <v>0</v>
      </c>
      <c r="I65" s="26"/>
      <c r="J65" s="60"/>
      <c r="K65" s="60"/>
    </row>
    <row r="66" spans="2:15" s="28" customFormat="1" ht="42.75" hidden="1" customHeight="1" x14ac:dyDescent="0.25">
      <c r="B66" s="171" t="s">
        <v>73</v>
      </c>
      <c r="C66" s="163" t="s">
        <v>74</v>
      </c>
      <c r="D66" s="165" t="s">
        <v>72</v>
      </c>
      <c r="E66" s="167" t="s">
        <v>75</v>
      </c>
      <c r="F66" s="106" t="s">
        <v>253</v>
      </c>
      <c r="G66" s="107" t="s">
        <v>254</v>
      </c>
      <c r="H66" s="21">
        <f t="shared" si="6"/>
        <v>0</v>
      </c>
      <c r="I66" s="58"/>
      <c r="J66" s="38"/>
      <c r="K66" s="38"/>
      <c r="M66" s="1"/>
    </row>
    <row r="67" spans="2:15" s="28" customFormat="1" ht="58.5" hidden="1" customHeight="1" x14ac:dyDescent="0.25">
      <c r="B67" s="177"/>
      <c r="C67" s="163"/>
      <c r="D67" s="165"/>
      <c r="E67" s="167"/>
      <c r="F67" s="106" t="s">
        <v>255</v>
      </c>
      <c r="G67" s="107" t="s">
        <v>256</v>
      </c>
      <c r="H67" s="21">
        <f>I67+J67</f>
        <v>0</v>
      </c>
      <c r="I67" s="58"/>
      <c r="J67" s="38"/>
      <c r="K67" s="38"/>
      <c r="M67" s="1"/>
    </row>
    <row r="68" spans="2:15" s="28" customFormat="1" ht="82.5" hidden="1" customHeight="1" x14ac:dyDescent="0.25">
      <c r="B68" s="178"/>
      <c r="C68" s="164"/>
      <c r="D68" s="166"/>
      <c r="E68" s="168"/>
      <c r="F68" s="106" t="s">
        <v>257</v>
      </c>
      <c r="G68" s="107" t="s">
        <v>258</v>
      </c>
      <c r="H68" s="21">
        <f>I68+J68</f>
        <v>0</v>
      </c>
      <c r="I68" s="58"/>
      <c r="J68" s="38"/>
      <c r="K68" s="38"/>
      <c r="M68" s="1"/>
    </row>
    <row r="69" spans="2:15" ht="49.5" hidden="1" customHeight="1" x14ac:dyDescent="0.25">
      <c r="B69" s="10" t="s">
        <v>76</v>
      </c>
      <c r="C69" s="10" t="s">
        <v>77</v>
      </c>
      <c r="D69" s="14" t="s">
        <v>30</v>
      </c>
      <c r="E69" s="25" t="s">
        <v>78</v>
      </c>
      <c r="F69" s="20" t="s">
        <v>259</v>
      </c>
      <c r="G69" s="107" t="s">
        <v>260</v>
      </c>
      <c r="H69" s="21">
        <f t="shared" si="6"/>
        <v>0</v>
      </c>
      <c r="I69" s="58"/>
      <c r="J69" s="38"/>
      <c r="K69" s="38"/>
    </row>
    <row r="70" spans="2:15" ht="48" customHeight="1" x14ac:dyDescent="0.25">
      <c r="B70" s="108" t="s">
        <v>85</v>
      </c>
      <c r="C70" s="10" t="s">
        <v>86</v>
      </c>
      <c r="D70" s="14" t="s">
        <v>87</v>
      </c>
      <c r="E70" s="25" t="s">
        <v>261</v>
      </c>
      <c r="F70" s="20" t="s">
        <v>262</v>
      </c>
      <c r="G70" s="56" t="s">
        <v>263</v>
      </c>
      <c r="H70" s="149">
        <f>I70+J70</f>
        <v>-100000</v>
      </c>
      <c r="I70" s="149"/>
      <c r="J70" s="150">
        <v>-100000</v>
      </c>
      <c r="K70" s="150">
        <v>-100000</v>
      </c>
    </row>
    <row r="71" spans="2:15" ht="60.75" hidden="1" customHeight="1" x14ac:dyDescent="0.25">
      <c r="B71" s="108" t="s">
        <v>89</v>
      </c>
      <c r="C71" s="108" t="s">
        <v>90</v>
      </c>
      <c r="D71" s="109" t="s">
        <v>88</v>
      </c>
      <c r="E71" s="106" t="s">
        <v>91</v>
      </c>
      <c r="F71" s="106" t="s">
        <v>264</v>
      </c>
      <c r="G71" s="107" t="s">
        <v>265</v>
      </c>
      <c r="H71" s="21">
        <f t="shared" si="6"/>
        <v>0</v>
      </c>
      <c r="I71" s="58"/>
      <c r="J71" s="38"/>
      <c r="K71" s="38"/>
    </row>
    <row r="72" spans="2:15" ht="47.25" customHeight="1" x14ac:dyDescent="0.25">
      <c r="B72" s="34" t="s">
        <v>92</v>
      </c>
      <c r="C72" s="34" t="s">
        <v>93</v>
      </c>
      <c r="D72" s="48"/>
      <c r="E72" s="36" t="s">
        <v>94</v>
      </c>
      <c r="F72" s="49"/>
      <c r="G72" s="50"/>
      <c r="H72" s="148">
        <f>H73</f>
        <v>-6662492</v>
      </c>
      <c r="I72" s="148">
        <f>I73</f>
        <v>-6662492</v>
      </c>
      <c r="J72" s="148">
        <f>J73</f>
        <v>0</v>
      </c>
      <c r="K72" s="148">
        <f>K73</f>
        <v>0</v>
      </c>
    </row>
    <row r="73" spans="2:15" ht="54" customHeight="1" x14ac:dyDescent="0.25">
      <c r="B73" s="34" t="s">
        <v>95</v>
      </c>
      <c r="C73" s="34"/>
      <c r="D73" s="48"/>
      <c r="E73" s="36" t="s">
        <v>266</v>
      </c>
      <c r="F73" s="49"/>
      <c r="G73" s="50"/>
      <c r="H73" s="148">
        <f>J73+I73</f>
        <v>-6662492</v>
      </c>
      <c r="I73" s="148">
        <f>SUM(I74:I82)</f>
        <v>-6662492</v>
      </c>
      <c r="J73" s="148">
        <f>SUM(J74:J82)</f>
        <v>0</v>
      </c>
      <c r="K73" s="148">
        <f>SUM(K74:K82)</f>
        <v>0</v>
      </c>
    </row>
    <row r="74" spans="2:15" ht="47.25" hidden="1" x14ac:dyDescent="0.25">
      <c r="B74" s="10" t="s">
        <v>96</v>
      </c>
      <c r="C74" s="10" t="s">
        <v>15</v>
      </c>
      <c r="D74" s="11" t="s">
        <v>16</v>
      </c>
      <c r="E74" s="12" t="s">
        <v>17</v>
      </c>
      <c r="F74" s="20" t="s">
        <v>267</v>
      </c>
      <c r="G74" s="56" t="s">
        <v>268</v>
      </c>
      <c r="H74" s="57">
        <f t="shared" ref="H74:H82" si="7">I74</f>
        <v>0</v>
      </c>
      <c r="I74" s="13"/>
      <c r="J74" s="58"/>
      <c r="K74" s="58"/>
      <c r="L74" s="110"/>
      <c r="M74" s="111"/>
      <c r="N74" s="111"/>
      <c r="O74" s="111"/>
    </row>
    <row r="75" spans="2:15" ht="45.75" hidden="1" customHeight="1" x14ac:dyDescent="0.25">
      <c r="B75" s="10" t="s">
        <v>107</v>
      </c>
      <c r="C75" s="10" t="s">
        <v>108</v>
      </c>
      <c r="D75" s="11" t="s">
        <v>69</v>
      </c>
      <c r="E75" s="12" t="s">
        <v>109</v>
      </c>
      <c r="F75" s="179" t="s">
        <v>269</v>
      </c>
      <c r="G75" s="181" t="s">
        <v>270</v>
      </c>
      <c r="H75" s="57">
        <f t="shared" si="7"/>
        <v>0</v>
      </c>
      <c r="I75" s="13"/>
      <c r="J75" s="58"/>
      <c r="K75" s="58"/>
      <c r="L75" s="112"/>
      <c r="M75" s="113"/>
      <c r="N75" s="113"/>
      <c r="O75" s="113"/>
    </row>
    <row r="76" spans="2:15" s="114" customFormat="1" ht="59.25" hidden="1" customHeight="1" x14ac:dyDescent="0.25">
      <c r="B76" s="10" t="s">
        <v>110</v>
      </c>
      <c r="C76" s="14" t="s">
        <v>37</v>
      </c>
      <c r="D76" s="14" t="s">
        <v>111</v>
      </c>
      <c r="E76" s="20" t="s">
        <v>38</v>
      </c>
      <c r="F76" s="180"/>
      <c r="G76" s="182"/>
      <c r="H76" s="57">
        <f t="shared" si="7"/>
        <v>0</v>
      </c>
      <c r="I76" s="58"/>
      <c r="J76" s="63"/>
      <c r="K76" s="63"/>
    </row>
    <row r="77" spans="2:15" s="114" customFormat="1" ht="63" x14ac:dyDescent="0.25">
      <c r="B77" s="10" t="s">
        <v>110</v>
      </c>
      <c r="C77" s="14" t="s">
        <v>37</v>
      </c>
      <c r="D77" s="14" t="s">
        <v>111</v>
      </c>
      <c r="E77" s="20" t="s">
        <v>38</v>
      </c>
      <c r="F77" s="115" t="s">
        <v>271</v>
      </c>
      <c r="G77" s="116" t="s">
        <v>272</v>
      </c>
      <c r="H77" s="149">
        <f t="shared" si="7"/>
        <v>-6662492</v>
      </c>
      <c r="I77" s="15">
        <f>-7000000+337508</f>
        <v>-6662492</v>
      </c>
      <c r="J77" s="150"/>
      <c r="K77" s="150"/>
    </row>
    <row r="78" spans="2:15" s="114" customFormat="1" ht="44.25" hidden="1" customHeight="1" x14ac:dyDescent="0.25">
      <c r="B78" s="10" t="s">
        <v>106</v>
      </c>
      <c r="C78" s="10" t="s">
        <v>33</v>
      </c>
      <c r="D78" s="14" t="s">
        <v>34</v>
      </c>
      <c r="E78" s="20" t="s">
        <v>35</v>
      </c>
      <c r="F78" s="55" t="s">
        <v>188</v>
      </c>
      <c r="G78" s="56" t="s">
        <v>273</v>
      </c>
      <c r="H78" s="57">
        <f t="shared" si="7"/>
        <v>0</v>
      </c>
      <c r="I78" s="58"/>
      <c r="J78" s="63"/>
      <c r="K78" s="63"/>
    </row>
    <row r="79" spans="2:15" ht="51" hidden="1" customHeight="1" x14ac:dyDescent="0.25">
      <c r="B79" s="10" t="s">
        <v>106</v>
      </c>
      <c r="C79" s="10" t="s">
        <v>33</v>
      </c>
      <c r="D79" s="14" t="s">
        <v>34</v>
      </c>
      <c r="E79" s="20" t="s">
        <v>35</v>
      </c>
      <c r="F79" s="55" t="s">
        <v>190</v>
      </c>
      <c r="G79" s="117"/>
      <c r="H79" s="66">
        <f t="shared" si="7"/>
        <v>0</v>
      </c>
      <c r="I79" s="62"/>
      <c r="J79" s="63"/>
      <c r="K79" s="63"/>
    </row>
    <row r="80" spans="2:15" ht="39.75" hidden="1" customHeight="1" x14ac:dyDescent="0.25">
      <c r="B80" s="10" t="s">
        <v>97</v>
      </c>
      <c r="C80" s="10" t="s">
        <v>98</v>
      </c>
      <c r="D80" s="11" t="s">
        <v>69</v>
      </c>
      <c r="E80" s="17" t="s">
        <v>99</v>
      </c>
      <c r="F80" s="175" t="s">
        <v>274</v>
      </c>
      <c r="G80" s="183" t="s">
        <v>275</v>
      </c>
      <c r="H80" s="66">
        <f t="shared" si="7"/>
        <v>0</v>
      </c>
      <c r="I80" s="62"/>
      <c r="J80" s="63"/>
      <c r="K80" s="63"/>
    </row>
    <row r="81" spans="2:13" ht="85.5" hidden="1" customHeight="1" x14ac:dyDescent="0.25">
      <c r="B81" s="10" t="s">
        <v>100</v>
      </c>
      <c r="C81" s="10" t="s">
        <v>101</v>
      </c>
      <c r="D81" s="14" t="s">
        <v>69</v>
      </c>
      <c r="E81" s="25" t="s">
        <v>102</v>
      </c>
      <c r="F81" s="175"/>
      <c r="G81" s="183"/>
      <c r="H81" s="57">
        <f t="shared" si="7"/>
        <v>0</v>
      </c>
      <c r="I81" s="58"/>
      <c r="J81" s="63"/>
      <c r="K81" s="63"/>
    </row>
    <row r="82" spans="2:13" ht="52.5" hidden="1" customHeight="1" x14ac:dyDescent="0.25">
      <c r="B82" s="10" t="s">
        <v>103</v>
      </c>
      <c r="C82" s="10" t="s">
        <v>104</v>
      </c>
      <c r="D82" s="14" t="s">
        <v>69</v>
      </c>
      <c r="E82" s="25" t="s">
        <v>105</v>
      </c>
      <c r="F82" s="175"/>
      <c r="G82" s="183"/>
      <c r="H82" s="66">
        <f t="shared" si="7"/>
        <v>0</v>
      </c>
      <c r="I82" s="62"/>
      <c r="J82" s="63"/>
      <c r="K82" s="63"/>
    </row>
    <row r="83" spans="2:13" s="37" customFormat="1" ht="31.5" x14ac:dyDescent="0.25">
      <c r="B83" s="34" t="s">
        <v>112</v>
      </c>
      <c r="C83" s="34" t="s">
        <v>113</v>
      </c>
      <c r="D83" s="48"/>
      <c r="E83" s="36" t="s">
        <v>114</v>
      </c>
      <c r="F83" s="49"/>
      <c r="G83" s="50"/>
      <c r="H83" s="148">
        <f>J83+I83</f>
        <v>61464294</v>
      </c>
      <c r="I83" s="148">
        <f>I84</f>
        <v>47244294</v>
      </c>
      <c r="J83" s="153">
        <f>J84</f>
        <v>14220000</v>
      </c>
      <c r="K83" s="153">
        <f>K84</f>
        <v>14220000</v>
      </c>
      <c r="M83" s="118">
        <f>J83-K83</f>
        <v>0</v>
      </c>
    </row>
    <row r="84" spans="2:13" s="37" customFormat="1" ht="50.25" customHeight="1" x14ac:dyDescent="0.25">
      <c r="B84" s="34" t="s">
        <v>115</v>
      </c>
      <c r="C84" s="34"/>
      <c r="D84" s="48"/>
      <c r="E84" s="36" t="s">
        <v>276</v>
      </c>
      <c r="F84" s="49"/>
      <c r="G84" s="119"/>
      <c r="H84" s="148">
        <f>J84+I84</f>
        <v>61464294</v>
      </c>
      <c r="I84" s="148">
        <f>SUM(I85:I109)</f>
        <v>47244294</v>
      </c>
      <c r="J84" s="148">
        <f>SUM(J85:J108)</f>
        <v>14220000</v>
      </c>
      <c r="K84" s="148">
        <f>SUM(K85:K108)</f>
        <v>14220000</v>
      </c>
      <c r="M84" s="118">
        <f>J84-K84</f>
        <v>0</v>
      </c>
    </row>
    <row r="85" spans="2:13" ht="37.5" hidden="1" customHeight="1" x14ac:dyDescent="0.25">
      <c r="B85" s="163" t="s">
        <v>117</v>
      </c>
      <c r="C85" s="163" t="s">
        <v>33</v>
      </c>
      <c r="D85" s="165" t="s">
        <v>34</v>
      </c>
      <c r="E85" s="167" t="s">
        <v>35</v>
      </c>
      <c r="F85" s="55" t="s">
        <v>190</v>
      </c>
      <c r="G85" s="119"/>
      <c r="H85" s="66">
        <f>I85+J85</f>
        <v>0</v>
      </c>
      <c r="I85" s="62"/>
      <c r="J85" s="63"/>
      <c r="K85" s="63"/>
      <c r="M85" s="8" t="e">
        <f>#REF!+H93+#REF!+H100</f>
        <v>#REF!</v>
      </c>
    </row>
    <row r="86" spans="2:13" ht="57" hidden="1" customHeight="1" x14ac:dyDescent="0.25">
      <c r="B86" s="163"/>
      <c r="C86" s="163"/>
      <c r="D86" s="165"/>
      <c r="E86" s="167"/>
      <c r="F86" s="55" t="s">
        <v>277</v>
      </c>
      <c r="G86" s="119"/>
      <c r="H86" s="57">
        <f>I86</f>
        <v>0</v>
      </c>
      <c r="I86" s="58"/>
      <c r="J86" s="63"/>
      <c r="K86" s="63"/>
      <c r="M86" s="8"/>
    </row>
    <row r="87" spans="2:13" ht="71.25" hidden="1" customHeight="1" x14ac:dyDescent="0.25">
      <c r="B87" s="163"/>
      <c r="C87" s="163"/>
      <c r="D87" s="165"/>
      <c r="E87" s="167"/>
      <c r="F87" s="106" t="s">
        <v>278</v>
      </c>
      <c r="G87" s="56" t="s">
        <v>279</v>
      </c>
      <c r="H87" s="66">
        <f>I87+J87</f>
        <v>0</v>
      </c>
      <c r="I87" s="62"/>
      <c r="J87" s="63"/>
      <c r="K87" s="63"/>
    </row>
    <row r="88" spans="2:13" s="28" customFormat="1" ht="81" customHeight="1" x14ac:dyDescent="0.25">
      <c r="B88" s="10" t="s">
        <v>118</v>
      </c>
      <c r="C88" s="10" t="s">
        <v>119</v>
      </c>
      <c r="D88" s="18" t="s">
        <v>120</v>
      </c>
      <c r="E88" s="17" t="s">
        <v>121</v>
      </c>
      <c r="F88" s="188" t="s">
        <v>280</v>
      </c>
      <c r="G88" s="190" t="s">
        <v>281</v>
      </c>
      <c r="H88" s="149">
        <f>I88+J88</f>
        <v>7303056</v>
      </c>
      <c r="I88" s="149">
        <f>-1530000+6000000+2833056</f>
        <v>7303056</v>
      </c>
      <c r="J88" s="150"/>
      <c r="K88" s="150"/>
    </row>
    <row r="89" spans="2:13" s="28" customFormat="1" ht="81" customHeight="1" x14ac:dyDescent="0.25">
      <c r="B89" s="10" t="s">
        <v>147</v>
      </c>
      <c r="C89" s="10" t="s">
        <v>148</v>
      </c>
      <c r="D89" s="11" t="s">
        <v>39</v>
      </c>
      <c r="E89" s="33" t="s">
        <v>149</v>
      </c>
      <c r="F89" s="189"/>
      <c r="G89" s="191"/>
      <c r="H89" s="149">
        <f>I89+J89</f>
        <v>22500000</v>
      </c>
      <c r="I89" s="149"/>
      <c r="J89" s="150">
        <v>22500000</v>
      </c>
      <c r="K89" s="150">
        <v>22500000</v>
      </c>
    </row>
    <row r="90" spans="2:13" ht="71.25" hidden="1" customHeight="1" x14ac:dyDescent="0.25">
      <c r="B90" s="10" t="s">
        <v>122</v>
      </c>
      <c r="C90" s="10" t="s">
        <v>123</v>
      </c>
      <c r="D90" s="14" t="s">
        <v>120</v>
      </c>
      <c r="E90" s="20" t="s">
        <v>124</v>
      </c>
      <c r="F90" s="20" t="s">
        <v>282</v>
      </c>
      <c r="G90" s="56" t="s">
        <v>283</v>
      </c>
      <c r="H90" s="66">
        <f>I90+J90</f>
        <v>0</v>
      </c>
      <c r="I90" s="62"/>
      <c r="J90" s="63"/>
      <c r="K90" s="63"/>
    </row>
    <row r="91" spans="2:13" ht="36.75" customHeight="1" x14ac:dyDescent="0.25">
      <c r="B91" s="10" t="s">
        <v>122</v>
      </c>
      <c r="C91" s="10" t="s">
        <v>123</v>
      </c>
      <c r="D91" s="14" t="s">
        <v>120</v>
      </c>
      <c r="E91" s="20" t="s">
        <v>124</v>
      </c>
      <c r="F91" s="192" t="s">
        <v>284</v>
      </c>
      <c r="G91" s="173" t="s">
        <v>285</v>
      </c>
      <c r="H91" s="149">
        <f t="shared" ref="H91:H118" si="8">I91+J91</f>
        <v>18236644</v>
      </c>
      <c r="I91" s="149">
        <f>7736644+10500000</f>
        <v>18236644</v>
      </c>
      <c r="J91" s="150"/>
      <c r="K91" s="150"/>
    </row>
    <row r="92" spans="2:13" ht="78" customHeight="1" x14ac:dyDescent="0.25">
      <c r="B92" s="9" t="s">
        <v>140</v>
      </c>
      <c r="C92" s="9" t="s">
        <v>141</v>
      </c>
      <c r="D92" s="31" t="s">
        <v>142</v>
      </c>
      <c r="E92" s="30" t="s">
        <v>143</v>
      </c>
      <c r="F92" s="193"/>
      <c r="G92" s="194"/>
      <c r="H92" s="149">
        <f t="shared" si="8"/>
        <v>20263356</v>
      </c>
      <c r="I92" s="149">
        <v>20263356</v>
      </c>
      <c r="J92" s="150"/>
      <c r="K92" s="150"/>
    </row>
    <row r="93" spans="2:13" ht="35.25" customHeight="1" x14ac:dyDescent="0.25">
      <c r="B93" s="10" t="s">
        <v>147</v>
      </c>
      <c r="C93" s="10" t="s">
        <v>148</v>
      </c>
      <c r="D93" s="11" t="s">
        <v>39</v>
      </c>
      <c r="E93" s="33" t="s">
        <v>149</v>
      </c>
      <c r="F93" s="120"/>
      <c r="G93" s="121"/>
      <c r="H93" s="149">
        <f>I93+J93</f>
        <v>-1330000</v>
      </c>
      <c r="I93" s="149"/>
      <c r="J93" s="150">
        <v>-1330000</v>
      </c>
      <c r="K93" s="150">
        <v>-1330000</v>
      </c>
    </row>
    <row r="94" spans="2:13" s="28" customFormat="1" ht="99.75" customHeight="1" x14ac:dyDescent="0.25">
      <c r="B94" s="10" t="s">
        <v>125</v>
      </c>
      <c r="C94" s="10" t="s">
        <v>126</v>
      </c>
      <c r="D94" s="14" t="s">
        <v>127</v>
      </c>
      <c r="E94" s="20" t="s">
        <v>128</v>
      </c>
      <c r="F94" s="106" t="s">
        <v>286</v>
      </c>
      <c r="G94" s="56" t="s">
        <v>287</v>
      </c>
      <c r="H94" s="149">
        <f t="shared" si="8"/>
        <v>-45387</v>
      </c>
      <c r="I94" s="149">
        <v>-45387</v>
      </c>
      <c r="J94" s="150"/>
      <c r="K94" s="150"/>
    </row>
    <row r="95" spans="2:13" s="28" customFormat="1" ht="41.25" customHeight="1" x14ac:dyDescent="0.25">
      <c r="B95" s="10" t="s">
        <v>129</v>
      </c>
      <c r="C95" s="10" t="s">
        <v>130</v>
      </c>
      <c r="D95" s="14" t="s">
        <v>127</v>
      </c>
      <c r="E95" s="20" t="s">
        <v>131</v>
      </c>
      <c r="F95" s="106" t="s">
        <v>288</v>
      </c>
      <c r="G95" s="56" t="s">
        <v>289</v>
      </c>
      <c r="H95" s="149">
        <f>I95+J95</f>
        <v>-4000000</v>
      </c>
      <c r="I95" s="149"/>
      <c r="J95" s="154">
        <v>-4000000</v>
      </c>
      <c r="K95" s="154">
        <v>-4000000</v>
      </c>
    </row>
    <row r="96" spans="2:13" ht="58.5" customHeight="1" x14ac:dyDescent="0.25">
      <c r="B96" s="10" t="s">
        <v>129</v>
      </c>
      <c r="C96" s="10" t="s">
        <v>130</v>
      </c>
      <c r="D96" s="14" t="s">
        <v>127</v>
      </c>
      <c r="E96" s="20" t="s">
        <v>131</v>
      </c>
      <c r="F96" s="107" t="s">
        <v>290</v>
      </c>
      <c r="G96" s="56" t="s">
        <v>330</v>
      </c>
      <c r="H96" s="149">
        <f t="shared" si="8"/>
        <v>-1500000</v>
      </c>
      <c r="I96" s="149">
        <v>-1500000</v>
      </c>
      <c r="J96" s="150"/>
      <c r="K96" s="150"/>
      <c r="M96" s="8"/>
    </row>
    <row r="97" spans="1:13" ht="63" hidden="1" x14ac:dyDescent="0.25">
      <c r="B97" s="10" t="s">
        <v>129</v>
      </c>
      <c r="C97" s="10" t="s">
        <v>130</v>
      </c>
      <c r="D97" s="14" t="s">
        <v>127</v>
      </c>
      <c r="E97" s="20" t="s">
        <v>131</v>
      </c>
      <c r="F97" s="107" t="s">
        <v>291</v>
      </c>
      <c r="G97" s="56" t="s">
        <v>292</v>
      </c>
      <c r="H97" s="57">
        <f t="shared" si="8"/>
        <v>0</v>
      </c>
      <c r="I97" s="58"/>
      <c r="J97" s="38"/>
      <c r="K97" s="38"/>
      <c r="M97" s="8"/>
    </row>
    <row r="98" spans="1:13" ht="52.5" customHeight="1" x14ac:dyDescent="0.25">
      <c r="B98" s="10" t="s">
        <v>129</v>
      </c>
      <c r="C98" s="10" t="s">
        <v>130</v>
      </c>
      <c r="D98" s="14" t="s">
        <v>127</v>
      </c>
      <c r="E98" s="20" t="s">
        <v>131</v>
      </c>
      <c r="F98" s="107" t="s">
        <v>293</v>
      </c>
      <c r="G98" s="56" t="s">
        <v>294</v>
      </c>
      <c r="H98" s="149">
        <f t="shared" si="8"/>
        <v>4000000</v>
      </c>
      <c r="I98" s="149">
        <v>4000000</v>
      </c>
      <c r="J98" s="150"/>
      <c r="K98" s="150"/>
      <c r="M98" s="8"/>
    </row>
    <row r="99" spans="1:13" ht="47.25" hidden="1" x14ac:dyDescent="0.25">
      <c r="B99" s="10" t="s">
        <v>137</v>
      </c>
      <c r="C99" s="14" t="s">
        <v>138</v>
      </c>
      <c r="D99" s="14" t="s">
        <v>136</v>
      </c>
      <c r="E99" s="25" t="s">
        <v>139</v>
      </c>
      <c r="F99" s="107" t="s">
        <v>295</v>
      </c>
      <c r="G99" s="56" t="s">
        <v>296</v>
      </c>
      <c r="H99" s="57">
        <f t="shared" si="8"/>
        <v>0</v>
      </c>
      <c r="I99" s="58"/>
      <c r="J99" s="38"/>
      <c r="K99" s="38"/>
      <c r="M99" s="8"/>
    </row>
    <row r="100" spans="1:13" s="28" customFormat="1" ht="66.75" hidden="1" customHeight="1" x14ac:dyDescent="0.25">
      <c r="B100" s="10" t="s">
        <v>146</v>
      </c>
      <c r="C100" s="10" t="s">
        <v>48</v>
      </c>
      <c r="D100" s="14" t="s">
        <v>39</v>
      </c>
      <c r="E100" s="122" t="s">
        <v>49</v>
      </c>
      <c r="F100" s="106" t="s">
        <v>297</v>
      </c>
      <c r="G100" s="56" t="s">
        <v>298</v>
      </c>
      <c r="H100" s="57">
        <f t="shared" si="8"/>
        <v>0</v>
      </c>
      <c r="I100" s="58"/>
      <c r="J100" s="38"/>
      <c r="K100" s="38"/>
      <c r="M100" s="1"/>
    </row>
    <row r="101" spans="1:13" s="28" customFormat="1" ht="66.75" hidden="1" customHeight="1" x14ac:dyDescent="0.25">
      <c r="B101" s="10" t="s">
        <v>150</v>
      </c>
      <c r="C101" s="10">
        <v>8110</v>
      </c>
      <c r="D101" s="14" t="s">
        <v>51</v>
      </c>
      <c r="E101" s="122" t="s">
        <v>52</v>
      </c>
      <c r="F101" s="20" t="s">
        <v>202</v>
      </c>
      <c r="G101" s="56" t="s">
        <v>203</v>
      </c>
      <c r="H101" s="57">
        <f t="shared" si="8"/>
        <v>0</v>
      </c>
      <c r="I101" s="58"/>
      <c r="J101" s="38"/>
      <c r="K101" s="38"/>
      <c r="M101" s="1"/>
    </row>
    <row r="102" spans="1:13" s="114" customFormat="1" ht="54" hidden="1" customHeight="1" x14ac:dyDescent="0.25">
      <c r="B102" s="10" t="s">
        <v>150</v>
      </c>
      <c r="C102" s="23">
        <v>8110</v>
      </c>
      <c r="D102" s="14" t="s">
        <v>51</v>
      </c>
      <c r="E102" s="24" t="s">
        <v>52</v>
      </c>
      <c r="F102" s="20" t="s">
        <v>200</v>
      </c>
      <c r="G102" s="56" t="s">
        <v>201</v>
      </c>
      <c r="H102" s="123">
        <f>I102+J102</f>
        <v>0</v>
      </c>
      <c r="I102" s="58"/>
      <c r="J102" s="38"/>
      <c r="K102" s="38"/>
    </row>
    <row r="103" spans="1:13" ht="63" hidden="1" customHeight="1" x14ac:dyDescent="0.25">
      <c r="A103" s="124"/>
      <c r="B103" s="10" t="s">
        <v>151</v>
      </c>
      <c r="C103" s="10" t="s">
        <v>152</v>
      </c>
      <c r="D103" s="14" t="s">
        <v>153</v>
      </c>
      <c r="E103" s="20" t="s">
        <v>154</v>
      </c>
      <c r="F103" s="20" t="s">
        <v>299</v>
      </c>
      <c r="G103" s="56" t="s">
        <v>300</v>
      </c>
      <c r="H103" s="66">
        <f t="shared" si="8"/>
        <v>0</v>
      </c>
      <c r="I103" s="62"/>
      <c r="J103" s="63"/>
      <c r="K103" s="63"/>
    </row>
    <row r="104" spans="1:13" s="114" customFormat="1" ht="26.25" customHeight="1" x14ac:dyDescent="0.25">
      <c r="B104" s="10" t="s">
        <v>116</v>
      </c>
      <c r="C104" s="10" t="s">
        <v>15</v>
      </c>
      <c r="D104" s="14" t="s">
        <v>16</v>
      </c>
      <c r="E104" s="25" t="s">
        <v>17</v>
      </c>
      <c r="F104" s="167" t="s">
        <v>295</v>
      </c>
      <c r="G104" s="195" t="s">
        <v>301</v>
      </c>
      <c r="H104" s="155">
        <f t="shared" si="8"/>
        <v>-120000</v>
      </c>
      <c r="I104" s="149">
        <v>-120000</v>
      </c>
      <c r="J104" s="150"/>
      <c r="K104" s="150"/>
    </row>
    <row r="105" spans="1:13" s="114" customFormat="1" ht="30" customHeight="1" x14ac:dyDescent="0.25">
      <c r="B105" s="10" t="s">
        <v>132</v>
      </c>
      <c r="C105" s="14" t="s">
        <v>133</v>
      </c>
      <c r="D105" s="14" t="s">
        <v>134</v>
      </c>
      <c r="E105" s="25" t="s">
        <v>135</v>
      </c>
      <c r="F105" s="167"/>
      <c r="G105" s="195"/>
      <c r="H105" s="155">
        <f t="shared" si="8"/>
        <v>-893375</v>
      </c>
      <c r="I105" s="149">
        <v>-893375</v>
      </c>
      <c r="J105" s="150"/>
      <c r="K105" s="150"/>
    </row>
    <row r="106" spans="1:13" s="114" customFormat="1" ht="40.5" customHeight="1" x14ac:dyDescent="0.25">
      <c r="B106" s="10" t="s">
        <v>137</v>
      </c>
      <c r="C106" s="14" t="s">
        <v>138</v>
      </c>
      <c r="D106" s="14" t="s">
        <v>136</v>
      </c>
      <c r="E106" s="25" t="s">
        <v>139</v>
      </c>
      <c r="F106" s="167"/>
      <c r="G106" s="195"/>
      <c r="H106" s="155">
        <f t="shared" si="8"/>
        <v>-450000</v>
      </c>
      <c r="I106" s="151"/>
      <c r="J106" s="150">
        <v>-450000</v>
      </c>
      <c r="K106" s="150">
        <v>-450000</v>
      </c>
      <c r="M106" s="1"/>
    </row>
    <row r="107" spans="1:13" s="114" customFormat="1" ht="40.5" customHeight="1" x14ac:dyDescent="0.25">
      <c r="B107" s="10" t="s">
        <v>302</v>
      </c>
      <c r="C107" s="14" t="s">
        <v>303</v>
      </c>
      <c r="D107" s="14" t="s">
        <v>136</v>
      </c>
      <c r="E107" s="25" t="s">
        <v>304</v>
      </c>
      <c r="F107" s="167"/>
      <c r="G107" s="195"/>
      <c r="H107" s="155">
        <f t="shared" si="8"/>
        <v>-2400000</v>
      </c>
      <c r="I107" s="151"/>
      <c r="J107" s="150">
        <v>-2400000</v>
      </c>
      <c r="K107" s="150">
        <v>-2400000</v>
      </c>
      <c r="M107" s="1"/>
    </row>
    <row r="108" spans="1:13" s="114" customFormat="1" ht="33" customHeight="1" x14ac:dyDescent="0.25">
      <c r="B108" s="10" t="s">
        <v>144</v>
      </c>
      <c r="C108" s="14" t="s">
        <v>145</v>
      </c>
      <c r="D108" s="14" t="s">
        <v>39</v>
      </c>
      <c r="E108" s="55" t="s">
        <v>305</v>
      </c>
      <c r="F108" s="167"/>
      <c r="G108" s="195"/>
      <c r="H108" s="155">
        <f t="shared" si="8"/>
        <v>-100000</v>
      </c>
      <c r="I108" s="151"/>
      <c r="J108" s="150">
        <v>-100000</v>
      </c>
      <c r="K108" s="150">
        <v>-100000</v>
      </c>
    </row>
    <row r="109" spans="1:13" s="114" customFormat="1" ht="69" hidden="1" customHeight="1" x14ac:dyDescent="0.25">
      <c r="B109" s="10" t="s">
        <v>140</v>
      </c>
      <c r="C109" s="14" t="s">
        <v>141</v>
      </c>
      <c r="D109" s="14" t="s">
        <v>142</v>
      </c>
      <c r="E109" s="55" t="s">
        <v>143</v>
      </c>
      <c r="F109" s="25" t="s">
        <v>306</v>
      </c>
      <c r="G109" s="127" t="s">
        <v>307</v>
      </c>
      <c r="H109" s="119">
        <f t="shared" si="8"/>
        <v>0</v>
      </c>
      <c r="I109" s="26"/>
      <c r="J109" s="60"/>
      <c r="K109" s="60"/>
    </row>
    <row r="110" spans="1:13" s="114" customFormat="1" ht="42.75" hidden="1" customHeight="1" x14ac:dyDescent="0.25">
      <c r="B110" s="34" t="s">
        <v>155</v>
      </c>
      <c r="C110" s="34" t="s">
        <v>156</v>
      </c>
      <c r="D110" s="35"/>
      <c r="E110" s="128" t="s">
        <v>157</v>
      </c>
      <c r="F110" s="36"/>
      <c r="G110" s="129"/>
      <c r="H110" s="130">
        <f t="shared" si="8"/>
        <v>0</v>
      </c>
      <c r="I110" s="51">
        <f>I111</f>
        <v>0</v>
      </c>
      <c r="J110" s="51">
        <f>J111</f>
        <v>0</v>
      </c>
      <c r="K110" s="51">
        <f>K111</f>
        <v>0</v>
      </c>
    </row>
    <row r="111" spans="1:13" s="114" customFormat="1" ht="54.75" hidden="1" customHeight="1" x14ac:dyDescent="0.25">
      <c r="B111" s="34" t="s">
        <v>158</v>
      </c>
      <c r="C111" s="34"/>
      <c r="D111" s="35"/>
      <c r="E111" s="128" t="s">
        <v>159</v>
      </c>
      <c r="F111" s="36"/>
      <c r="G111" s="129"/>
      <c r="H111" s="130">
        <f t="shared" si="8"/>
        <v>0</v>
      </c>
      <c r="I111" s="51">
        <f>SUM(I112:I118)</f>
        <v>0</v>
      </c>
      <c r="J111" s="51">
        <f>SUM(J112:J118)</f>
        <v>0</v>
      </c>
      <c r="K111" s="51">
        <f>SUM(K112:K118)</f>
        <v>0</v>
      </c>
    </row>
    <row r="112" spans="1:13" s="114" customFormat="1" ht="54.75" hidden="1" customHeight="1" x14ac:dyDescent="0.25">
      <c r="B112" s="10" t="s">
        <v>308</v>
      </c>
      <c r="C112" s="10" t="s">
        <v>62</v>
      </c>
      <c r="D112" s="11" t="s">
        <v>63</v>
      </c>
      <c r="E112" s="25" t="s">
        <v>64</v>
      </c>
      <c r="F112" s="184" t="s">
        <v>309</v>
      </c>
      <c r="G112" s="187" t="s">
        <v>310</v>
      </c>
      <c r="H112" s="125">
        <f t="shared" si="8"/>
        <v>0</v>
      </c>
      <c r="I112" s="126"/>
      <c r="J112" s="63"/>
      <c r="K112" s="63"/>
    </row>
    <row r="113" spans="2:17" s="114" customFormat="1" ht="57" hidden="1" customHeight="1" x14ac:dyDescent="0.25">
      <c r="B113" s="10" t="s">
        <v>160</v>
      </c>
      <c r="C113" s="10" t="s">
        <v>66</v>
      </c>
      <c r="D113" s="11" t="s">
        <v>67</v>
      </c>
      <c r="E113" s="25" t="s">
        <v>68</v>
      </c>
      <c r="F113" s="185"/>
      <c r="G113" s="187"/>
      <c r="H113" s="123">
        <f t="shared" si="8"/>
        <v>0</v>
      </c>
      <c r="I113" s="75"/>
      <c r="J113" s="60"/>
      <c r="K113" s="60"/>
    </row>
    <row r="114" spans="2:17" s="114" customFormat="1" ht="54.75" hidden="1" customHeight="1" x14ac:dyDescent="0.25">
      <c r="B114" s="10" t="s">
        <v>311</v>
      </c>
      <c r="C114" s="10" t="s">
        <v>71</v>
      </c>
      <c r="D114" s="11" t="s">
        <v>70</v>
      </c>
      <c r="E114" s="12" t="s">
        <v>312</v>
      </c>
      <c r="F114" s="185"/>
      <c r="G114" s="187"/>
      <c r="H114" s="119">
        <f t="shared" si="8"/>
        <v>0</v>
      </c>
      <c r="I114" s="75"/>
      <c r="J114" s="60"/>
      <c r="K114" s="60"/>
    </row>
    <row r="115" spans="2:17" s="114" customFormat="1" ht="54.75" hidden="1" customHeight="1" x14ac:dyDescent="0.25">
      <c r="B115" s="10" t="s">
        <v>161</v>
      </c>
      <c r="C115" s="10" t="s">
        <v>18</v>
      </c>
      <c r="D115" s="14" t="s">
        <v>19</v>
      </c>
      <c r="E115" s="17" t="s">
        <v>20</v>
      </c>
      <c r="F115" s="185"/>
      <c r="G115" s="187"/>
      <c r="H115" s="123">
        <f t="shared" si="8"/>
        <v>0</v>
      </c>
      <c r="I115" s="83"/>
      <c r="J115" s="38"/>
      <c r="K115" s="38"/>
    </row>
    <row r="116" spans="2:17" s="114" customFormat="1" ht="60" hidden="1" customHeight="1" x14ac:dyDescent="0.25">
      <c r="B116" s="10" t="s">
        <v>313</v>
      </c>
      <c r="C116" s="10" t="s">
        <v>82</v>
      </c>
      <c r="D116" s="11" t="s">
        <v>83</v>
      </c>
      <c r="E116" s="12" t="s">
        <v>84</v>
      </c>
      <c r="F116" s="185"/>
      <c r="G116" s="187"/>
      <c r="H116" s="125">
        <f t="shared" si="8"/>
        <v>0</v>
      </c>
      <c r="I116" s="126"/>
      <c r="J116" s="63"/>
      <c r="K116" s="63"/>
    </row>
    <row r="117" spans="2:17" s="114" customFormat="1" ht="58.5" hidden="1" customHeight="1" x14ac:dyDescent="0.25">
      <c r="B117" s="10" t="s">
        <v>162</v>
      </c>
      <c r="C117" s="10" t="s">
        <v>123</v>
      </c>
      <c r="D117" s="11" t="s">
        <v>120</v>
      </c>
      <c r="E117" s="19" t="s">
        <v>124</v>
      </c>
      <c r="F117" s="185"/>
      <c r="G117" s="187"/>
      <c r="H117" s="119">
        <f t="shared" si="8"/>
        <v>0</v>
      </c>
      <c r="I117" s="75"/>
      <c r="J117" s="60"/>
      <c r="K117" s="60"/>
    </row>
    <row r="118" spans="2:17" s="114" customFormat="1" ht="55.5" hidden="1" customHeight="1" x14ac:dyDescent="0.25">
      <c r="B118" s="10" t="s">
        <v>163</v>
      </c>
      <c r="C118" s="10" t="s">
        <v>141</v>
      </c>
      <c r="D118" s="11" t="s">
        <v>142</v>
      </c>
      <c r="E118" s="25" t="s">
        <v>143</v>
      </c>
      <c r="F118" s="186"/>
      <c r="G118" s="187"/>
      <c r="H118" s="125">
        <f t="shared" si="8"/>
        <v>0</v>
      </c>
      <c r="I118" s="126"/>
      <c r="J118" s="63"/>
      <c r="K118" s="63"/>
    </row>
    <row r="119" spans="2:17" ht="31.5" hidden="1" x14ac:dyDescent="0.25">
      <c r="B119" s="34" t="s">
        <v>164</v>
      </c>
      <c r="C119" s="34" t="s">
        <v>165</v>
      </c>
      <c r="D119" s="35"/>
      <c r="E119" s="36" t="s">
        <v>166</v>
      </c>
      <c r="F119" s="36"/>
      <c r="G119" s="129"/>
      <c r="H119" s="131">
        <f>H120</f>
        <v>0</v>
      </c>
      <c r="I119" s="132">
        <f t="shared" ref="I119:K120" si="9">I120</f>
        <v>0</v>
      </c>
      <c r="J119" s="132">
        <f t="shared" si="9"/>
        <v>0</v>
      </c>
      <c r="K119" s="132">
        <f t="shared" si="9"/>
        <v>0</v>
      </c>
    </row>
    <row r="120" spans="2:17" ht="31.5" hidden="1" x14ac:dyDescent="0.25">
      <c r="B120" s="34" t="s">
        <v>167</v>
      </c>
      <c r="C120" s="34"/>
      <c r="D120" s="35"/>
      <c r="E120" s="36" t="s">
        <v>168</v>
      </c>
      <c r="F120" s="36"/>
      <c r="G120" s="129"/>
      <c r="H120" s="131">
        <f>H121</f>
        <v>0</v>
      </c>
      <c r="I120" s="132">
        <f t="shared" si="9"/>
        <v>0</v>
      </c>
      <c r="J120" s="132">
        <f t="shared" si="9"/>
        <v>0</v>
      </c>
      <c r="K120" s="132">
        <f t="shared" si="9"/>
        <v>0</v>
      </c>
    </row>
    <row r="121" spans="2:17" ht="42.75" hidden="1" customHeight="1" x14ac:dyDescent="0.25">
      <c r="B121" s="10" t="s">
        <v>169</v>
      </c>
      <c r="C121" s="23" t="s">
        <v>170</v>
      </c>
      <c r="D121" s="10" t="s">
        <v>171</v>
      </c>
      <c r="E121" s="17" t="s">
        <v>314</v>
      </c>
      <c r="F121" s="25" t="s">
        <v>315</v>
      </c>
      <c r="G121" s="127" t="s">
        <v>316</v>
      </c>
      <c r="H121" s="123">
        <f>I121+J121</f>
        <v>0</v>
      </c>
      <c r="I121" s="58"/>
      <c r="J121" s="38"/>
      <c r="K121" s="38"/>
    </row>
    <row r="122" spans="2:17" s="37" customFormat="1" ht="33.75" customHeight="1" x14ac:dyDescent="0.25">
      <c r="B122" s="46"/>
      <c r="C122" s="48"/>
      <c r="D122" s="48"/>
      <c r="E122" s="128" t="s">
        <v>317</v>
      </c>
      <c r="F122" s="133"/>
      <c r="G122" s="134"/>
      <c r="H122" s="156">
        <f>I122+J122</f>
        <v>88610802</v>
      </c>
      <c r="I122" s="153">
        <f>I83+I72+I60+I10+I119+I110</f>
        <v>54046802</v>
      </c>
      <c r="J122" s="153">
        <f>J83+J72+J60+J10+J119+J110</f>
        <v>34564000</v>
      </c>
      <c r="K122" s="153">
        <f>K83+K72+K60+K10+K119+K110</f>
        <v>34564000</v>
      </c>
      <c r="M122" s="118">
        <f>J122-K122</f>
        <v>0</v>
      </c>
    </row>
    <row r="123" spans="2:17" hidden="1" x14ac:dyDescent="0.25">
      <c r="H123" s="135"/>
      <c r="I123" s="135"/>
      <c r="J123" s="135"/>
      <c r="K123" s="136"/>
      <c r="M123" s="1">
        <v>80000</v>
      </c>
    </row>
    <row r="124" spans="2:17" ht="23.25" hidden="1" customHeight="1" x14ac:dyDescent="0.25">
      <c r="B124" s="137"/>
      <c r="C124" s="137"/>
      <c r="D124" s="137"/>
      <c r="E124" s="137"/>
      <c r="F124" s="137"/>
      <c r="G124" s="137"/>
      <c r="H124" s="138"/>
      <c r="I124" s="138"/>
      <c r="J124" s="138"/>
      <c r="K124" s="138"/>
      <c r="M124" s="8">
        <f>M122-M123</f>
        <v>-80000</v>
      </c>
    </row>
    <row r="125" spans="2:17" ht="20.25" customHeight="1" x14ac:dyDescent="0.25">
      <c r="B125" s="137"/>
      <c r="C125" s="137"/>
      <c r="D125" s="137"/>
      <c r="E125" s="137"/>
      <c r="F125" s="137"/>
      <c r="G125" s="137"/>
      <c r="H125" s="137"/>
      <c r="I125" s="137"/>
      <c r="J125" s="139"/>
      <c r="K125" s="138"/>
      <c r="L125" s="137"/>
      <c r="M125" s="137"/>
      <c r="N125" s="137"/>
      <c r="O125" s="137"/>
      <c r="P125" s="137"/>
      <c r="Q125" s="137"/>
    </row>
    <row r="126" spans="2:17" s="6" customFormat="1" ht="20.25" customHeight="1" x14ac:dyDescent="0.3">
      <c r="B126" s="140"/>
      <c r="C126" s="140"/>
      <c r="D126" s="140"/>
      <c r="E126" s="7" t="s">
        <v>5</v>
      </c>
      <c r="F126" s="5"/>
      <c r="G126" s="2"/>
      <c r="H126" s="8"/>
      <c r="I126" s="8" t="s">
        <v>6</v>
      </c>
      <c r="J126" s="141"/>
      <c r="K126" s="140"/>
      <c r="L126" s="140"/>
      <c r="M126" s="142"/>
      <c r="N126" s="140"/>
      <c r="O126" s="140"/>
      <c r="P126" s="140"/>
      <c r="Q126" s="140"/>
    </row>
    <row r="127" spans="2:17" ht="30.75" customHeight="1" x14ac:dyDescent="0.25">
      <c r="B127" s="137"/>
      <c r="C127" s="137"/>
      <c r="D127" s="137"/>
      <c r="E127" s="137"/>
      <c r="F127" s="137"/>
      <c r="G127" s="137"/>
      <c r="H127" s="137"/>
      <c r="I127" s="137"/>
      <c r="J127" s="143"/>
      <c r="K127" s="137"/>
      <c r="L127" s="137"/>
      <c r="M127" s="137"/>
      <c r="N127" s="137"/>
      <c r="O127" s="137"/>
      <c r="P127" s="137"/>
      <c r="Q127" s="137"/>
    </row>
    <row r="128" spans="2:17" ht="21" customHeight="1" x14ac:dyDescent="0.2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</row>
    <row r="132" spans="8:10" x14ac:dyDescent="0.25">
      <c r="H132" s="41">
        <v>284608378</v>
      </c>
      <c r="J132" s="41">
        <v>284608378</v>
      </c>
    </row>
    <row r="134" spans="8:10" x14ac:dyDescent="0.25">
      <c r="J134" s="144"/>
    </row>
  </sheetData>
  <autoFilter ref="A9:Q124" xr:uid="{00000000-0009-0000-0000-000006000000}">
    <filterColumn colId="7">
      <filters>
        <filter val="-1 330 000"/>
        <filter val="-1 500 000"/>
        <filter val="10 000 000"/>
        <filter val="-100 000"/>
        <filter val="-115 000"/>
        <filter val="-120 000"/>
        <filter val="18 236 644"/>
        <filter val="2 000 000"/>
        <filter val="-2 400 000"/>
        <filter val="20 263 356"/>
        <filter val="22 500 000"/>
        <filter val="33 909 000,00"/>
        <filter val="350 000,00"/>
        <filter val="4 000 000"/>
        <filter val="-4 000 000"/>
        <filter val="4 044 000"/>
        <filter val="4 044 000,00"/>
        <filter val="-45 387"/>
        <filter val="-450 000"/>
        <filter val="5 000 000"/>
        <filter val="5 700 000"/>
        <filter val="61 464 294"/>
        <filter val="-650 000"/>
        <filter val="-7 000 000"/>
        <filter val="7 303 056"/>
        <filter val="700 000"/>
        <filter val="88 273 294,00"/>
        <filter val="-893 375"/>
      </filters>
    </filterColumn>
  </autoFilter>
  <mergeCells count="49">
    <mergeCell ref="F112:F118"/>
    <mergeCell ref="G112:G118"/>
    <mergeCell ref="F88:F89"/>
    <mergeCell ref="G88:G89"/>
    <mergeCell ref="F91:F92"/>
    <mergeCell ref="G91:G92"/>
    <mergeCell ref="F104:F108"/>
    <mergeCell ref="G104:G108"/>
    <mergeCell ref="F75:F76"/>
    <mergeCell ref="G75:G76"/>
    <mergeCell ref="F80:F82"/>
    <mergeCell ref="G80:G82"/>
    <mergeCell ref="B85:B87"/>
    <mergeCell ref="C85:C87"/>
    <mergeCell ref="D85:D87"/>
    <mergeCell ref="E85:E87"/>
    <mergeCell ref="F62:F63"/>
    <mergeCell ref="G62:G63"/>
    <mergeCell ref="F64:F65"/>
    <mergeCell ref="G64:G65"/>
    <mergeCell ref="B66:B68"/>
    <mergeCell ref="C66:C68"/>
    <mergeCell ref="D66:D68"/>
    <mergeCell ref="E66:E68"/>
    <mergeCell ref="G14:G15"/>
    <mergeCell ref="B19:B20"/>
    <mergeCell ref="C19:C20"/>
    <mergeCell ref="D19:D20"/>
    <mergeCell ref="E19:E20"/>
    <mergeCell ref="F17:F18"/>
    <mergeCell ref="G17:G18"/>
    <mergeCell ref="B12:B13"/>
    <mergeCell ref="C12:C13"/>
    <mergeCell ref="D12:D13"/>
    <mergeCell ref="E12:E13"/>
    <mergeCell ref="F14:F15"/>
    <mergeCell ref="B1:I1"/>
    <mergeCell ref="G2:K2"/>
    <mergeCell ref="A4:P4"/>
    <mergeCell ref="E5:F5"/>
    <mergeCell ref="B7:B8"/>
    <mergeCell ref="C7:C8"/>
    <mergeCell ref="D7:D8"/>
    <mergeCell ref="E7:E8"/>
    <mergeCell ref="F7:F8"/>
    <mergeCell ref="G7:G8"/>
    <mergeCell ref="H7:H8"/>
    <mergeCell ref="I7:I8"/>
    <mergeCell ref="J7:K7"/>
  </mergeCells>
  <pageMargins left="0.23622047244094491" right="0.19685039370078741" top="0.47244094488188981" bottom="0.27559055118110237" header="0.23622047244094491" footer="0.27559055118110237"/>
  <pageSetup paperSize="9" scale="37" fitToHeight="2" orientation="landscape" r:id="rId1"/>
  <headerFooter alignWithMargins="0"/>
  <rowBreaks count="3" manualBreakCount="3">
    <brk id="59" max="10" man="1"/>
    <brk id="82" max="10" man="1"/>
    <brk id="1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Додаток</vt:lpstr>
      <vt:lpstr>Додаток!Заголовки_для_друку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Katya</dc:creator>
  <cp:lastModifiedBy>Пользователь Windows</cp:lastModifiedBy>
  <cp:lastPrinted>2022-11-07T16:34:12Z</cp:lastPrinted>
  <dcterms:created xsi:type="dcterms:W3CDTF">2015-06-05T18:19:34Z</dcterms:created>
  <dcterms:modified xsi:type="dcterms:W3CDTF">2022-11-09T15:23:24Z</dcterms:modified>
</cp:coreProperties>
</file>