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обочий стіл\МОЯ ПАПКА\РІШЕННЯ МВК\2022\11.22\"/>
    </mc:Choice>
  </mc:AlternateContent>
  <xr:revisionPtr revIDLastSave="0" documentId="8_{E33E14A9-6E55-4910-BF5E-5BBEA55A01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упровідна " sheetId="7" r:id="rId1"/>
  </sheets>
  <definedNames>
    <definedName name="tbVh_">#REF!</definedName>
    <definedName name="wrn.Інструкція." hidden="1">{#N/A,#N/A,FALSE,"Лист4"}</definedName>
    <definedName name="_xlnm.Database">#REF!</definedName>
    <definedName name="д" hidden="1">{#N/A,#N/A,FALSE,"Лист4"}</definedName>
    <definedName name="дддд" hidden="1">{#N/A,#N/A,FALSE,"Лист4"}</definedName>
    <definedName name="де" hidden="1">{#N/A,#N/A,FALSE,"Лист4"}</definedName>
    <definedName name="женя" hidden="1">{#N/A,#N/A,FALSE,"Лист4"}</definedName>
    <definedName name="Заб" hidden="1">{#N/A,#N/A,FALSE,"Лист4"}</definedName>
    <definedName name="_xlnm.Print_Titles" localSheetId="0">'супровідна '!$7:$7</definedName>
    <definedName name="к" hidden="1">{#N/A,#N/A,FALSE,"Лист4"}</definedName>
    <definedName name="ке156" hidden="1">{#N/A,#N/A,FALSE,"Лист4"}</definedName>
    <definedName name="_xlnm.Print_Area" localSheetId="0">'супровідна '!$A$1:$I$157</definedName>
  </definedNames>
  <calcPr calcId="191029"/>
</workbook>
</file>

<file path=xl/calcChain.xml><?xml version="1.0" encoding="utf-8"?>
<calcChain xmlns="http://schemas.openxmlformats.org/spreadsheetml/2006/main">
  <c r="D119" i="7" l="1"/>
  <c r="C119" i="7"/>
  <c r="D34" i="7"/>
  <c r="C34" i="7"/>
  <c r="D22" i="7"/>
  <c r="C22" i="7"/>
  <c r="C114" i="7"/>
  <c r="D111" i="7"/>
  <c r="D103" i="7" s="1"/>
  <c r="C111" i="7"/>
  <c r="C103" i="7" s="1"/>
  <c r="D125" i="7"/>
  <c r="C125" i="7"/>
  <c r="D134" i="7"/>
  <c r="C134" i="7"/>
  <c r="D141" i="7"/>
  <c r="C141" i="7"/>
  <c r="D146" i="7"/>
  <c r="C155" i="7"/>
  <c r="C153" i="7"/>
  <c r="D128" i="7"/>
  <c r="C128" i="7"/>
  <c r="D131" i="7"/>
  <c r="C131" i="7"/>
  <c r="C146" i="7" l="1"/>
  <c r="C95" i="7"/>
  <c r="C94" i="7" s="1"/>
  <c r="D61" i="7"/>
  <c r="C61" i="7"/>
  <c r="D57" i="7"/>
  <c r="C57" i="7"/>
  <c r="D73" i="7" l="1"/>
  <c r="C73" i="7"/>
  <c r="D71" i="7"/>
  <c r="C71" i="7"/>
  <c r="D91" i="7" l="1"/>
  <c r="C91" i="7"/>
  <c r="D81" i="7"/>
  <c r="C81" i="7"/>
  <c r="D78" i="7"/>
  <c r="C78" i="7"/>
  <c r="H146" i="7"/>
  <c r="H140" i="7" s="1"/>
  <c r="C53" i="7"/>
  <c r="C19" i="7" s="1"/>
  <c r="D53" i="7"/>
  <c r="D19" i="7" s="1"/>
  <c r="D95" i="7"/>
  <c r="H95" i="7"/>
  <c r="H103" i="7"/>
  <c r="H113" i="7"/>
  <c r="D114" i="7"/>
  <c r="H114" i="7"/>
  <c r="H119" i="7"/>
  <c r="H125" i="7"/>
  <c r="H128" i="7"/>
  <c r="H131" i="7"/>
  <c r="H134" i="7"/>
  <c r="H152" i="7"/>
  <c r="D94" i="7" l="1"/>
  <c r="S43" i="7"/>
  <c r="C77" i="7"/>
  <c r="D77" i="7"/>
  <c r="H94" i="7"/>
  <c r="D14" i="7" l="1"/>
  <c r="C14" i="7"/>
  <c r="D10" i="7"/>
  <c r="C10" i="7"/>
  <c r="C9" i="7" l="1"/>
  <c r="D9" i="7"/>
</calcChain>
</file>

<file path=xl/sharedStrings.xml><?xml version="1.0" encoding="utf-8"?>
<sst xmlns="http://schemas.openxmlformats.org/spreadsheetml/2006/main" count="221" uniqueCount="117">
  <si>
    <t>Дебіторська заборгованість спеціальний фонд</t>
  </si>
  <si>
    <t>КЕКВ</t>
  </si>
  <si>
    <t>Запланована дата погашення заборг-ті (вказати місяць, рік)</t>
  </si>
  <si>
    <t>Загальний фонд</t>
  </si>
  <si>
    <t>в т.ч.прострочена</t>
  </si>
  <si>
    <t xml:space="preserve">За які товари, роботи та послуги виникла </t>
  </si>
  <si>
    <t>Причини утворення заборгованості</t>
  </si>
  <si>
    <t>Спеціальний фонд</t>
  </si>
  <si>
    <t>Сума (тис.грн.)</t>
  </si>
  <si>
    <t>не проведено УДКСУ</t>
  </si>
  <si>
    <t>Не проведено УДКСУ</t>
  </si>
  <si>
    <t>ВСЬОГО</t>
  </si>
  <si>
    <t>113,4 тис.грн. - прострочена заборгованість 2016 року (Розпорядження ГУДКСУ у Закарпатській обл. про відновлення  операцій з бюджетними коштами від 17.02.2016 року № 2в/07.  Господарський суд постановив стягнути заборгованість на користь виконавчого комітету Мукачівської міської ради)</t>
  </si>
  <si>
    <t>Кредиторська заборгованість спеціальний фонд</t>
  </si>
  <si>
    <t>КПКВКМБ</t>
  </si>
  <si>
    <t>.0210160</t>
  </si>
  <si>
    <t>.0611010</t>
  </si>
  <si>
    <t>.0611021</t>
  </si>
  <si>
    <t>по Мукачівській міській територіальній громаді</t>
  </si>
  <si>
    <t xml:space="preserve"> Розшифровка заборгованості (щодо причин утворення заборгованості)</t>
  </si>
  <si>
    <t>Кредиторська  заборгованість загальний фонд</t>
  </si>
  <si>
    <t>Будівництво спортивного залу та благоустрій території ЗОШ І-ІІІ ст. № 1 по вул. Пушкіна Олександра, 23 в м. Мукачево</t>
  </si>
  <si>
    <t>Дебіторська  заборгованість загальний фонд</t>
  </si>
  <si>
    <t>.0615011</t>
  </si>
  <si>
    <t>відшкодування різниці в тарифах  по ліфтам</t>
  </si>
  <si>
    <t>.0615031</t>
  </si>
  <si>
    <t>.0615012</t>
  </si>
  <si>
    <t xml:space="preserve">ТОВ "Карат Буд Плюс" - об'єкт "Реконструкція котельні з встановленням твердопаливного котла теплопродуктивністю  200 кВт для  ЗОШ № 3 по вул. Миру, 17 в м. Мукачево"  </t>
  </si>
  <si>
    <t xml:space="preserve">установ, що фінансуються з місцевих бюджетів, </t>
  </si>
  <si>
    <t>Капітальний ремонт фельдшерсько акушерського пункту по вул. Головна, 66 в с. Шенборн Мукачівської територіальної громади</t>
  </si>
  <si>
    <t>.0611070</t>
  </si>
  <si>
    <t>.0611151</t>
  </si>
  <si>
    <t>.0611080</t>
  </si>
  <si>
    <t>.0614010</t>
  </si>
  <si>
    <t>.0614030</t>
  </si>
  <si>
    <t>.0614060</t>
  </si>
  <si>
    <t xml:space="preserve"> Капітальний ремонт ЗОШ  № 3 по вул.Миру, 17 в м.Мукачево.  Коригування.</t>
  </si>
  <si>
    <t>.0218240</t>
  </si>
  <si>
    <t>30,0-автошини; 40,3-сошки,кріплення; 7,2- акумулятор</t>
  </si>
  <si>
    <t>.0614040</t>
  </si>
  <si>
    <t>бензин</t>
  </si>
  <si>
    <t>Капітальний ремонт та благоустрій території опорного Доробратівського ЗЗСО І-ІІІ ст. по вул. Дружби, 2 у с. Доробратово Мукачівської ТГ</t>
  </si>
  <si>
    <t xml:space="preserve">Реставрація та технічне переоснащення інженерних мереж  пам'ятки архітектури місцевого значення  "Адмінбудинок" (охоронний № 26-Зк )за адресою: Закарпатська область, м. Мукачево, вул. Пушкіна, 2/ пл. Духновича Олександра, 2 </t>
  </si>
  <si>
    <t>Реконструкція перехрестя вул. Миру та вул. Нижнянська у с.Лавки  Мукачівської ТГ</t>
  </si>
  <si>
    <t>5,6тис.грн. - цемент; 1,2 - шпаклівка; 1,4 - вапно гашене; 17,2тис.грн. - плоский лист</t>
  </si>
  <si>
    <t>погашена заборгованість (серпень)</t>
  </si>
  <si>
    <t>туалетний папір, мішки для сміття, миючі засоби</t>
  </si>
  <si>
    <t>оплата актів виконаних робіт по об’єкту "Влаштування скверу по вул.Першотравнева Набережна у м.Мукачево"</t>
  </si>
  <si>
    <t>.0610160</t>
  </si>
  <si>
    <t>.0611141</t>
  </si>
  <si>
    <t>.0611142</t>
  </si>
  <si>
    <t>погашена заборгованість (вересень)</t>
  </si>
  <si>
    <t xml:space="preserve">зареєстровано фінансові зобов’язання з подальшим фінансування (в порядку черговості) відповідно Постанови КМУ № 590 </t>
  </si>
  <si>
    <t>станом на 01.10.2022</t>
  </si>
  <si>
    <t>0611021</t>
  </si>
  <si>
    <t xml:space="preserve"> 50 тис. грн. - учнівські квитки; 3,8 тис. грн. -подовжувач;  4,2тис. грн. - цемент ; 12,2 тис. грн. - щебінь, пісок</t>
  </si>
  <si>
    <t>0,9 тис. грн.- грамоти ; 8,8 тис. грн.-  медалі.</t>
  </si>
  <si>
    <t>15,5 тис. грн. - труба арматурна; 14,1 тис. грн. - дорожні знаки; 0,2 тис. грн. - фарба; 10,4 тис. грн. - інформаційна продукція; 8,2 тис. грн. - кахель.</t>
  </si>
  <si>
    <t>.0604060</t>
  </si>
  <si>
    <t>2,8 тис. грн. - вивіска</t>
  </si>
  <si>
    <t>.0601160</t>
  </si>
  <si>
    <t>2,1 тис. грн. - офісне устаткування</t>
  </si>
  <si>
    <t>0,3 тис. грн. - ключі електронногшо підпису</t>
  </si>
  <si>
    <t>22,0 тис. грн.  -  послуги з техобслуговування зовнішньої мережі водопроводу ДНЗ 2, ДНЗ Н. Коропець, ДНЗ 28; 7,0 тис. грн. - ремонт холодильника ЗДО №10; 199,9 тис. грн. - вимірювання опору  заземлення ДНЗ№ 3.</t>
  </si>
  <si>
    <t>5,9 тис. грн. - послуга з техобслуговування зовнішньої мережі водопроводу ЗОШ Ключарки та інші ЗОШ; 531,8 тис. грн.-  поточний ремонт підвальних приміщень  гімназія 15, ЗОШ 1, СШ 4; 199,9 тис. грн. - вимірювання опорів заземлення; 335,6  тис. грн. - центр інформаційних систем;</t>
  </si>
  <si>
    <t>0,5 тис. грн. - ключі електронного підпису</t>
  </si>
  <si>
    <t>278,3 тис. грн.- послуги з проживання та відпочину дітей</t>
  </si>
  <si>
    <t>9,4 тис. грн. - навчально - тренувальні збори</t>
  </si>
  <si>
    <t>199,1 тис. грн. - навчально - тренувальні збори</t>
  </si>
  <si>
    <t>0611010</t>
  </si>
  <si>
    <t>45,2 тис. грн. - курси по пожежній безпеці</t>
  </si>
  <si>
    <t>39,9 тис. грн. - курси по пожежній безпеці</t>
  </si>
  <si>
    <t>0611070</t>
  </si>
  <si>
    <t>2,1 тис. грн. - курси по пожежній безпеці</t>
  </si>
  <si>
    <t>0611151</t>
  </si>
  <si>
    <t>1,0 тис. грн. - курси по пожежній безпеці</t>
  </si>
  <si>
    <t>0615031</t>
  </si>
  <si>
    <t>1,5 тис. грн. - курси по пожежній безпеці</t>
  </si>
  <si>
    <t>0611080</t>
  </si>
  <si>
    <t>3,1 тис. грн. - курси по пожежній безпеці</t>
  </si>
  <si>
    <t>0614010</t>
  </si>
  <si>
    <t>1,1 тис. грн. - курси по пожежній безпеці</t>
  </si>
  <si>
    <t>0614030</t>
  </si>
  <si>
    <t>0614060</t>
  </si>
  <si>
    <t>5,3 тис. грн. - курси по пожежній безпеці</t>
  </si>
  <si>
    <t>19,8 тис. грн. - ноутбук</t>
  </si>
  <si>
    <t xml:space="preserve">17,0 тис. грн. - ліжка </t>
  </si>
  <si>
    <t>0,2 тис. грн.- медалі; 0,3 тис. грн.- грамоти ; 1,5 тис. грн. - спортивний інвентар</t>
  </si>
  <si>
    <t>1,2 тис. грн. - розпломбування/опломбування газових лічильників</t>
  </si>
  <si>
    <t>2,1 тис. грн. - заправка картриджів</t>
  </si>
  <si>
    <t>0,9 тис. грн. - послуги з технічного обслуговування зовнішніх мереж водопроводу</t>
  </si>
  <si>
    <t>0,04 тис. грн. - пеня за несвоєчасну сплату  Укртелекома</t>
  </si>
  <si>
    <t>0,2 тис. грн.  - пеня за несвоєчасну сплату  Укртелекома</t>
  </si>
  <si>
    <t>виготовлення  технічного паспорта на міст по вул. Садова</t>
  </si>
  <si>
    <t>виготовлення проєктів землеустрою щодо встановлення межі с. Нове Давидково</t>
  </si>
  <si>
    <t>оплачено 11.10.2022</t>
  </si>
  <si>
    <t>оплачено 13.10.2022</t>
  </si>
  <si>
    <t>0,018 тис. грн. - пеня за несвоєчасну сплату  Укртелекома</t>
  </si>
  <si>
    <t xml:space="preserve">93,5 тис.грн. - Будівництво центру стерилізації та адопції (прилаштування) тварин по вул.Берегівська-об’їзна у м.Мукачево; 36,3 тис. грн. - реконструкція вхідної групи скульптурної 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</si>
  <si>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м.Мукачево.Коригування</t>
  </si>
  <si>
    <t>5,6 тис. грн. - цемент, 1,2 тис. грн. - шпатлівка, 1,4 тис. грн. - вапно гашене, 17,2 тис. грн. - плоский лист</t>
  </si>
  <si>
    <t>2,8 тис. грн. -страхування цивільної відповідальності власників або користувачів майна</t>
  </si>
  <si>
    <t>заробітна плата (розрахунок при звільненні)</t>
  </si>
  <si>
    <t>оппроведено 03.10.2022</t>
  </si>
  <si>
    <t>оппроведено 03.10.2023</t>
  </si>
  <si>
    <t>нарахування на заробітну плату (розрахунок при звільненні)</t>
  </si>
  <si>
    <t>47,6 тис. грн- журнал "Чарівний ліхтарик", 12,6 тис. грн. - друкована родукція</t>
  </si>
  <si>
    <t xml:space="preserve">0,3 тис. грн. - грамоти, 1,60 тис. грн. - медалі </t>
  </si>
  <si>
    <t>оплата поточного ремонту сховищ</t>
  </si>
  <si>
    <t>13,3 тис. грн. - сантехніка; 1,2 тис. грн. - муфта; 0,3 тис. грн. - кабель</t>
  </si>
  <si>
    <t>1,2 тис.грн. - чисчтка килимів (ЦНАП)</t>
  </si>
  <si>
    <t>Будівництво тротуару твід вул. Миру доь кладовища вздовж автомобільної дороги М-24 Велика Добронь-Мукачево-Берегово-КПП "Лужанка" у с. Нижній Коропець Мукачівської ТГ</t>
  </si>
  <si>
    <t xml:space="preserve">послуги з поводження з побутовими відходами (Мукачівський історичний музей) </t>
  </si>
  <si>
    <t>проведення експертно-грошової оцінки вартості  земельних ділянок, які заплановано для продажу</t>
  </si>
  <si>
    <t>оплачено 03.10.2022</t>
  </si>
  <si>
    <t>9,7 тис. грн. - послуги приєднання до електромережі клуб Горбок.</t>
  </si>
  <si>
    <t>Додаток  5 
до пояснювальної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</si>
</sst>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р_._-;\-* #,##0.00\ _р_._-;_-* &quot;-&quot;??\ _р_._-;_-@_-"/>
    <numFmt numFmtId="166" formatCode="0.0"/>
  </numFmts>
  <fonts count="32">
    <font>
      <sz val="10"/>
      <name val="Arial Cyr"/>
      <charset val="204"/>
    </font>
    <font>
      <sz val="12"/>
      <name val="UkrainianPragmatica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4"/>
      <name val="Arial Cyr"/>
      <family val="2"/>
      <charset val="204"/>
    </font>
    <font>
      <sz val="16"/>
      <color rgb="FFFF0000"/>
      <name val="Arial Cyr"/>
      <charset val="204"/>
    </font>
    <font>
      <sz val="18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5" fillId="2" borderId="0" xfId="0" applyFont="1" applyFill="1"/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6" fillId="2" borderId="0" xfId="0" applyFont="1" applyFill="1"/>
    <xf numFmtId="0" fontId="17" fillId="2" borderId="0" xfId="0" applyFont="1" applyFill="1"/>
    <xf numFmtId="164" fontId="18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20" fillId="2" borderId="0" xfId="0" applyFont="1" applyFill="1"/>
    <xf numFmtId="0" fontId="21" fillId="2" borderId="1" xfId="0" applyFont="1" applyFill="1" applyBorder="1" applyAlignment="1" applyProtection="1">
      <alignment horizontal="left" vertical="top" wrapText="1"/>
      <protection locked="0"/>
    </xf>
    <xf numFmtId="49" fontId="12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14" fontId="12" fillId="2" borderId="1" xfId="0" applyNumberFormat="1" applyFont="1" applyFill="1" applyBorder="1" applyAlignment="1">
      <alignment vertical="top" wrapText="1"/>
    </xf>
    <xf numFmtId="0" fontId="17" fillId="2" borderId="0" xfId="0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18" fillId="2" borderId="0" xfId="0" applyFont="1" applyFill="1" applyAlignment="1">
      <alignment horizontal="center" vertical="top"/>
    </xf>
    <xf numFmtId="0" fontId="15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1" fillId="2" borderId="0" xfId="0" applyFont="1" applyFill="1"/>
    <xf numFmtId="0" fontId="8" fillId="2" borderId="0" xfId="0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4" fillId="2" borderId="1" xfId="0" applyFont="1" applyFill="1" applyBorder="1" applyAlignment="1">
      <alignment vertical="top" wrapText="1"/>
    </xf>
    <xf numFmtId="0" fontId="22" fillId="2" borderId="0" xfId="0" applyFont="1" applyFill="1"/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top" wrapText="1"/>
    </xf>
    <xf numFmtId="0" fontId="23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4" fillId="2" borderId="0" xfId="0" applyFont="1" applyFill="1"/>
    <xf numFmtId="0" fontId="3" fillId="2" borderId="1" xfId="0" applyFont="1" applyFill="1" applyBorder="1" applyAlignment="1">
      <alignment vertical="center" wrapText="1"/>
    </xf>
    <xf numFmtId="164" fontId="0" fillId="2" borderId="0" xfId="0" applyNumberFormat="1" applyFill="1"/>
    <xf numFmtId="0" fontId="7" fillId="2" borderId="4" xfId="0" applyFont="1" applyFill="1" applyBorder="1" applyAlignment="1">
      <alignment horizontal="center" vertical="top" wrapText="1"/>
    </xf>
    <xf numFmtId="0" fontId="25" fillId="2" borderId="0" xfId="0" applyFont="1" applyFill="1"/>
    <xf numFmtId="164" fontId="23" fillId="2" borderId="0" xfId="0" applyNumberFormat="1" applyFont="1" applyFill="1"/>
    <xf numFmtId="0" fontId="3" fillId="2" borderId="0" xfId="0" applyFont="1" applyFill="1"/>
    <xf numFmtId="164" fontId="27" fillId="2" borderId="0" xfId="0" applyNumberFormat="1" applyFont="1" applyFill="1"/>
    <xf numFmtId="164" fontId="18" fillId="2" borderId="0" xfId="0" applyNumberFormat="1" applyFont="1" applyFill="1"/>
    <xf numFmtId="0" fontId="26" fillId="2" borderId="5" xfId="0" applyFont="1" applyFill="1" applyBorder="1" applyAlignment="1">
      <alignment horizontal="center" vertical="center" textRotation="90"/>
    </xf>
    <xf numFmtId="0" fontId="7" fillId="2" borderId="4" xfId="0" quotePrefix="1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164" fontId="13" fillId="2" borderId="1" xfId="0" applyNumberFormat="1" applyFont="1" applyFill="1" applyBorder="1" applyAlignment="1">
      <alignment horizontal="justify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vertical="top" wrapText="1"/>
    </xf>
    <xf numFmtId="0" fontId="7" fillId="2" borderId="1" xfId="0" quotePrefix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16" fillId="2" borderId="0" xfId="0" applyNumberFormat="1" applyFont="1" applyFill="1"/>
    <xf numFmtId="166" fontId="7" fillId="2" borderId="6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164" fontId="30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17" fontId="4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6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vertical="top" wrapText="1"/>
    </xf>
    <xf numFmtId="164" fontId="30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164" fontId="14" fillId="2" borderId="0" xfId="0" applyNumberFormat="1" applyFont="1" applyFill="1" applyAlignment="1">
      <alignment horizontal="center"/>
    </xf>
    <xf numFmtId="0" fontId="12" fillId="2" borderId="0" xfId="0" applyFont="1" applyFill="1"/>
    <xf numFmtId="0" fontId="26" fillId="2" borderId="8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4" fontId="12" fillId="2" borderId="4" xfId="0" applyNumberFormat="1" applyFont="1" applyFill="1" applyBorder="1" applyAlignment="1">
      <alignment horizontal="center" vertical="top" wrapText="1"/>
    </xf>
    <xf numFmtId="14" fontId="12" fillId="2" borderId="8" xfId="0" applyNumberFormat="1" applyFont="1" applyFill="1" applyBorder="1" applyAlignment="1">
      <alignment horizontal="center" vertical="top" wrapText="1"/>
    </xf>
    <xf numFmtId="14" fontId="12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center" textRotation="90"/>
    </xf>
  </cellXfs>
  <cellStyles count="2">
    <cellStyle name="Звичайний" xfId="0" builtinId="0"/>
    <cellStyle name="Тысячи_бюджет 1998 по клас.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63"/>
  <sheetViews>
    <sheetView tabSelected="1" view="pageBreakPreview" zoomScale="55" zoomScaleNormal="100" zoomScaleSheetLayoutView="55" workbookViewId="0">
      <pane xSplit="1" ySplit="7" topLeftCell="B149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RowHeight="62.25" customHeight="1"/>
  <cols>
    <col min="1" max="1" width="4.85546875" style="1" customWidth="1"/>
    <col min="2" max="2" width="8.7109375" style="31" customWidth="1"/>
    <col min="3" max="3" width="21" style="32" customWidth="1"/>
    <col min="4" max="4" width="13.85546875" style="32" customWidth="1"/>
    <col min="5" max="5" width="13.85546875" style="33" customWidth="1"/>
    <col min="6" max="6" width="62.28515625" style="35" customWidth="1"/>
    <col min="7" max="7" width="41.5703125" style="18" customWidth="1"/>
    <col min="8" max="8" width="7.28515625" style="19" hidden="1" customWidth="1"/>
    <col min="9" max="9" width="18" style="18" hidden="1" customWidth="1"/>
    <col min="10" max="11" width="9.140625" style="17"/>
    <col min="12" max="12" width="10.140625" style="17" bestFit="1" customWidth="1"/>
    <col min="13" max="18" width="9.140625" style="17"/>
    <col min="19" max="19" width="11.5703125" style="17" bestFit="1" customWidth="1"/>
    <col min="20" max="254" width="9.140625" style="17"/>
    <col min="255" max="255" width="4.85546875" style="17" customWidth="1"/>
    <col min="256" max="256" width="9.5703125" style="17" customWidth="1"/>
    <col min="257" max="257" width="12" style="17" customWidth="1"/>
    <col min="258" max="258" width="12.7109375" style="17" customWidth="1"/>
    <col min="259" max="260" width="0" style="17" hidden="1" customWidth="1"/>
    <col min="261" max="261" width="11.7109375" style="17" customWidth="1"/>
    <col min="262" max="262" width="60.85546875" style="17" customWidth="1"/>
    <col min="263" max="263" width="43.5703125" style="17" customWidth="1"/>
    <col min="264" max="264" width="0" style="17" hidden="1" customWidth="1"/>
    <col min="265" max="265" width="18" style="17" customWidth="1"/>
    <col min="266" max="267" width="9.140625" style="17"/>
    <col min="268" max="268" width="10.140625" style="17" bestFit="1" customWidth="1"/>
    <col min="269" max="510" width="9.140625" style="17"/>
    <col min="511" max="511" width="4.85546875" style="17" customWidth="1"/>
    <col min="512" max="512" width="9.5703125" style="17" customWidth="1"/>
    <col min="513" max="513" width="12" style="17" customWidth="1"/>
    <col min="514" max="514" width="12.7109375" style="17" customWidth="1"/>
    <col min="515" max="516" width="0" style="17" hidden="1" customWidth="1"/>
    <col min="517" max="517" width="11.7109375" style="17" customWidth="1"/>
    <col min="518" max="518" width="60.85546875" style="17" customWidth="1"/>
    <col min="519" max="519" width="43.5703125" style="17" customWidth="1"/>
    <col min="520" max="520" width="0" style="17" hidden="1" customWidth="1"/>
    <col min="521" max="521" width="18" style="17" customWidth="1"/>
    <col min="522" max="523" width="9.140625" style="17"/>
    <col min="524" max="524" width="10.140625" style="17" bestFit="1" customWidth="1"/>
    <col min="525" max="766" width="9.140625" style="17"/>
    <col min="767" max="767" width="4.85546875" style="17" customWidth="1"/>
    <col min="768" max="768" width="9.5703125" style="17" customWidth="1"/>
    <col min="769" max="769" width="12" style="17" customWidth="1"/>
    <col min="770" max="770" width="12.7109375" style="17" customWidth="1"/>
    <col min="771" max="772" width="0" style="17" hidden="1" customWidth="1"/>
    <col min="773" max="773" width="11.7109375" style="17" customWidth="1"/>
    <col min="774" max="774" width="60.85546875" style="17" customWidth="1"/>
    <col min="775" max="775" width="43.5703125" style="17" customWidth="1"/>
    <col min="776" max="776" width="0" style="17" hidden="1" customWidth="1"/>
    <col min="777" max="777" width="18" style="17" customWidth="1"/>
    <col min="778" max="779" width="9.140625" style="17"/>
    <col min="780" max="780" width="10.140625" style="17" bestFit="1" customWidth="1"/>
    <col min="781" max="1022" width="9.140625" style="17"/>
    <col min="1023" max="1023" width="4.85546875" style="17" customWidth="1"/>
    <col min="1024" max="1024" width="9.5703125" style="17" customWidth="1"/>
    <col min="1025" max="1025" width="12" style="17" customWidth="1"/>
    <col min="1026" max="1026" width="12.7109375" style="17" customWidth="1"/>
    <col min="1027" max="1028" width="0" style="17" hidden="1" customWidth="1"/>
    <col min="1029" max="1029" width="11.7109375" style="17" customWidth="1"/>
    <col min="1030" max="1030" width="60.85546875" style="17" customWidth="1"/>
    <col min="1031" max="1031" width="43.5703125" style="17" customWidth="1"/>
    <col min="1032" max="1032" width="0" style="17" hidden="1" customWidth="1"/>
    <col min="1033" max="1033" width="18" style="17" customWidth="1"/>
    <col min="1034" max="1035" width="9.140625" style="17"/>
    <col min="1036" max="1036" width="10.140625" style="17" bestFit="1" customWidth="1"/>
    <col min="1037" max="1278" width="9.140625" style="17"/>
    <col min="1279" max="1279" width="4.85546875" style="17" customWidth="1"/>
    <col min="1280" max="1280" width="9.5703125" style="17" customWidth="1"/>
    <col min="1281" max="1281" width="12" style="17" customWidth="1"/>
    <col min="1282" max="1282" width="12.7109375" style="17" customWidth="1"/>
    <col min="1283" max="1284" width="0" style="17" hidden="1" customWidth="1"/>
    <col min="1285" max="1285" width="11.7109375" style="17" customWidth="1"/>
    <col min="1286" max="1286" width="60.85546875" style="17" customWidth="1"/>
    <col min="1287" max="1287" width="43.5703125" style="17" customWidth="1"/>
    <col min="1288" max="1288" width="0" style="17" hidden="1" customWidth="1"/>
    <col min="1289" max="1289" width="18" style="17" customWidth="1"/>
    <col min="1290" max="1291" width="9.140625" style="17"/>
    <col min="1292" max="1292" width="10.140625" style="17" bestFit="1" customWidth="1"/>
    <col min="1293" max="1534" width="9.140625" style="17"/>
    <col min="1535" max="1535" width="4.85546875" style="17" customWidth="1"/>
    <col min="1536" max="1536" width="9.5703125" style="17" customWidth="1"/>
    <col min="1537" max="1537" width="12" style="17" customWidth="1"/>
    <col min="1538" max="1538" width="12.7109375" style="17" customWidth="1"/>
    <col min="1539" max="1540" width="0" style="17" hidden="1" customWidth="1"/>
    <col min="1541" max="1541" width="11.7109375" style="17" customWidth="1"/>
    <col min="1542" max="1542" width="60.85546875" style="17" customWidth="1"/>
    <col min="1543" max="1543" width="43.5703125" style="17" customWidth="1"/>
    <col min="1544" max="1544" width="0" style="17" hidden="1" customWidth="1"/>
    <col min="1545" max="1545" width="18" style="17" customWidth="1"/>
    <col min="1546" max="1547" width="9.140625" style="17"/>
    <col min="1548" max="1548" width="10.140625" style="17" bestFit="1" customWidth="1"/>
    <col min="1549" max="1790" width="9.140625" style="17"/>
    <col min="1791" max="1791" width="4.85546875" style="17" customWidth="1"/>
    <col min="1792" max="1792" width="9.5703125" style="17" customWidth="1"/>
    <col min="1793" max="1793" width="12" style="17" customWidth="1"/>
    <col min="1794" max="1794" width="12.7109375" style="17" customWidth="1"/>
    <col min="1795" max="1796" width="0" style="17" hidden="1" customWidth="1"/>
    <col min="1797" max="1797" width="11.7109375" style="17" customWidth="1"/>
    <col min="1798" max="1798" width="60.85546875" style="17" customWidth="1"/>
    <col min="1799" max="1799" width="43.5703125" style="17" customWidth="1"/>
    <col min="1800" max="1800" width="0" style="17" hidden="1" customWidth="1"/>
    <col min="1801" max="1801" width="18" style="17" customWidth="1"/>
    <col min="1802" max="1803" width="9.140625" style="17"/>
    <col min="1804" max="1804" width="10.140625" style="17" bestFit="1" customWidth="1"/>
    <col min="1805" max="2046" width="9.140625" style="17"/>
    <col min="2047" max="2047" width="4.85546875" style="17" customWidth="1"/>
    <col min="2048" max="2048" width="9.5703125" style="17" customWidth="1"/>
    <col min="2049" max="2049" width="12" style="17" customWidth="1"/>
    <col min="2050" max="2050" width="12.7109375" style="17" customWidth="1"/>
    <col min="2051" max="2052" width="0" style="17" hidden="1" customWidth="1"/>
    <col min="2053" max="2053" width="11.7109375" style="17" customWidth="1"/>
    <col min="2054" max="2054" width="60.85546875" style="17" customWidth="1"/>
    <col min="2055" max="2055" width="43.5703125" style="17" customWidth="1"/>
    <col min="2056" max="2056" width="0" style="17" hidden="1" customWidth="1"/>
    <col min="2057" max="2057" width="18" style="17" customWidth="1"/>
    <col min="2058" max="2059" width="9.140625" style="17"/>
    <col min="2060" max="2060" width="10.140625" style="17" bestFit="1" customWidth="1"/>
    <col min="2061" max="2302" width="9.140625" style="17"/>
    <col min="2303" max="2303" width="4.85546875" style="17" customWidth="1"/>
    <col min="2304" max="2304" width="9.5703125" style="17" customWidth="1"/>
    <col min="2305" max="2305" width="12" style="17" customWidth="1"/>
    <col min="2306" max="2306" width="12.7109375" style="17" customWidth="1"/>
    <col min="2307" max="2308" width="0" style="17" hidden="1" customWidth="1"/>
    <col min="2309" max="2309" width="11.7109375" style="17" customWidth="1"/>
    <col min="2310" max="2310" width="60.85546875" style="17" customWidth="1"/>
    <col min="2311" max="2311" width="43.5703125" style="17" customWidth="1"/>
    <col min="2312" max="2312" width="0" style="17" hidden="1" customWidth="1"/>
    <col min="2313" max="2313" width="18" style="17" customWidth="1"/>
    <col min="2314" max="2315" width="9.140625" style="17"/>
    <col min="2316" max="2316" width="10.140625" style="17" bestFit="1" customWidth="1"/>
    <col min="2317" max="2558" width="9.140625" style="17"/>
    <col min="2559" max="2559" width="4.85546875" style="17" customWidth="1"/>
    <col min="2560" max="2560" width="9.5703125" style="17" customWidth="1"/>
    <col min="2561" max="2561" width="12" style="17" customWidth="1"/>
    <col min="2562" max="2562" width="12.7109375" style="17" customWidth="1"/>
    <col min="2563" max="2564" width="0" style="17" hidden="1" customWidth="1"/>
    <col min="2565" max="2565" width="11.7109375" style="17" customWidth="1"/>
    <col min="2566" max="2566" width="60.85546875" style="17" customWidth="1"/>
    <col min="2567" max="2567" width="43.5703125" style="17" customWidth="1"/>
    <col min="2568" max="2568" width="0" style="17" hidden="1" customWidth="1"/>
    <col min="2569" max="2569" width="18" style="17" customWidth="1"/>
    <col min="2570" max="2571" width="9.140625" style="17"/>
    <col min="2572" max="2572" width="10.140625" style="17" bestFit="1" customWidth="1"/>
    <col min="2573" max="2814" width="9.140625" style="17"/>
    <col min="2815" max="2815" width="4.85546875" style="17" customWidth="1"/>
    <col min="2816" max="2816" width="9.5703125" style="17" customWidth="1"/>
    <col min="2817" max="2817" width="12" style="17" customWidth="1"/>
    <col min="2818" max="2818" width="12.7109375" style="17" customWidth="1"/>
    <col min="2819" max="2820" width="0" style="17" hidden="1" customWidth="1"/>
    <col min="2821" max="2821" width="11.7109375" style="17" customWidth="1"/>
    <col min="2822" max="2822" width="60.85546875" style="17" customWidth="1"/>
    <col min="2823" max="2823" width="43.5703125" style="17" customWidth="1"/>
    <col min="2824" max="2824" width="0" style="17" hidden="1" customWidth="1"/>
    <col min="2825" max="2825" width="18" style="17" customWidth="1"/>
    <col min="2826" max="2827" width="9.140625" style="17"/>
    <col min="2828" max="2828" width="10.140625" style="17" bestFit="1" customWidth="1"/>
    <col min="2829" max="3070" width="9.140625" style="17"/>
    <col min="3071" max="3071" width="4.85546875" style="17" customWidth="1"/>
    <col min="3072" max="3072" width="9.5703125" style="17" customWidth="1"/>
    <col min="3073" max="3073" width="12" style="17" customWidth="1"/>
    <col min="3074" max="3074" width="12.7109375" style="17" customWidth="1"/>
    <col min="3075" max="3076" width="0" style="17" hidden="1" customWidth="1"/>
    <col min="3077" max="3077" width="11.7109375" style="17" customWidth="1"/>
    <col min="3078" max="3078" width="60.85546875" style="17" customWidth="1"/>
    <col min="3079" max="3079" width="43.5703125" style="17" customWidth="1"/>
    <col min="3080" max="3080" width="0" style="17" hidden="1" customWidth="1"/>
    <col min="3081" max="3081" width="18" style="17" customWidth="1"/>
    <col min="3082" max="3083" width="9.140625" style="17"/>
    <col min="3084" max="3084" width="10.140625" style="17" bestFit="1" customWidth="1"/>
    <col min="3085" max="3326" width="9.140625" style="17"/>
    <col min="3327" max="3327" width="4.85546875" style="17" customWidth="1"/>
    <col min="3328" max="3328" width="9.5703125" style="17" customWidth="1"/>
    <col min="3329" max="3329" width="12" style="17" customWidth="1"/>
    <col min="3330" max="3330" width="12.7109375" style="17" customWidth="1"/>
    <col min="3331" max="3332" width="0" style="17" hidden="1" customWidth="1"/>
    <col min="3333" max="3333" width="11.7109375" style="17" customWidth="1"/>
    <col min="3334" max="3334" width="60.85546875" style="17" customWidth="1"/>
    <col min="3335" max="3335" width="43.5703125" style="17" customWidth="1"/>
    <col min="3336" max="3336" width="0" style="17" hidden="1" customWidth="1"/>
    <col min="3337" max="3337" width="18" style="17" customWidth="1"/>
    <col min="3338" max="3339" width="9.140625" style="17"/>
    <col min="3340" max="3340" width="10.140625" style="17" bestFit="1" customWidth="1"/>
    <col min="3341" max="3582" width="9.140625" style="17"/>
    <col min="3583" max="3583" width="4.85546875" style="17" customWidth="1"/>
    <col min="3584" max="3584" width="9.5703125" style="17" customWidth="1"/>
    <col min="3585" max="3585" width="12" style="17" customWidth="1"/>
    <col min="3586" max="3586" width="12.7109375" style="17" customWidth="1"/>
    <col min="3587" max="3588" width="0" style="17" hidden="1" customWidth="1"/>
    <col min="3589" max="3589" width="11.7109375" style="17" customWidth="1"/>
    <col min="3590" max="3590" width="60.85546875" style="17" customWidth="1"/>
    <col min="3591" max="3591" width="43.5703125" style="17" customWidth="1"/>
    <col min="3592" max="3592" width="0" style="17" hidden="1" customWidth="1"/>
    <col min="3593" max="3593" width="18" style="17" customWidth="1"/>
    <col min="3594" max="3595" width="9.140625" style="17"/>
    <col min="3596" max="3596" width="10.140625" style="17" bestFit="1" customWidth="1"/>
    <col min="3597" max="3838" width="9.140625" style="17"/>
    <col min="3839" max="3839" width="4.85546875" style="17" customWidth="1"/>
    <col min="3840" max="3840" width="9.5703125" style="17" customWidth="1"/>
    <col min="3841" max="3841" width="12" style="17" customWidth="1"/>
    <col min="3842" max="3842" width="12.7109375" style="17" customWidth="1"/>
    <col min="3843" max="3844" width="0" style="17" hidden="1" customWidth="1"/>
    <col min="3845" max="3845" width="11.7109375" style="17" customWidth="1"/>
    <col min="3846" max="3846" width="60.85546875" style="17" customWidth="1"/>
    <col min="3847" max="3847" width="43.5703125" style="17" customWidth="1"/>
    <col min="3848" max="3848" width="0" style="17" hidden="1" customWidth="1"/>
    <col min="3849" max="3849" width="18" style="17" customWidth="1"/>
    <col min="3850" max="3851" width="9.140625" style="17"/>
    <col min="3852" max="3852" width="10.140625" style="17" bestFit="1" customWidth="1"/>
    <col min="3853" max="4094" width="9.140625" style="17"/>
    <col min="4095" max="4095" width="4.85546875" style="17" customWidth="1"/>
    <col min="4096" max="4096" width="9.5703125" style="17" customWidth="1"/>
    <col min="4097" max="4097" width="12" style="17" customWidth="1"/>
    <col min="4098" max="4098" width="12.7109375" style="17" customWidth="1"/>
    <col min="4099" max="4100" width="0" style="17" hidden="1" customWidth="1"/>
    <col min="4101" max="4101" width="11.7109375" style="17" customWidth="1"/>
    <col min="4102" max="4102" width="60.85546875" style="17" customWidth="1"/>
    <col min="4103" max="4103" width="43.5703125" style="17" customWidth="1"/>
    <col min="4104" max="4104" width="0" style="17" hidden="1" customWidth="1"/>
    <col min="4105" max="4105" width="18" style="17" customWidth="1"/>
    <col min="4106" max="4107" width="9.140625" style="17"/>
    <col min="4108" max="4108" width="10.140625" style="17" bestFit="1" customWidth="1"/>
    <col min="4109" max="4350" width="9.140625" style="17"/>
    <col min="4351" max="4351" width="4.85546875" style="17" customWidth="1"/>
    <col min="4352" max="4352" width="9.5703125" style="17" customWidth="1"/>
    <col min="4353" max="4353" width="12" style="17" customWidth="1"/>
    <col min="4354" max="4354" width="12.7109375" style="17" customWidth="1"/>
    <col min="4355" max="4356" width="0" style="17" hidden="1" customWidth="1"/>
    <col min="4357" max="4357" width="11.7109375" style="17" customWidth="1"/>
    <col min="4358" max="4358" width="60.85546875" style="17" customWidth="1"/>
    <col min="4359" max="4359" width="43.5703125" style="17" customWidth="1"/>
    <col min="4360" max="4360" width="0" style="17" hidden="1" customWidth="1"/>
    <col min="4361" max="4361" width="18" style="17" customWidth="1"/>
    <col min="4362" max="4363" width="9.140625" style="17"/>
    <col min="4364" max="4364" width="10.140625" style="17" bestFit="1" customWidth="1"/>
    <col min="4365" max="4606" width="9.140625" style="17"/>
    <col min="4607" max="4607" width="4.85546875" style="17" customWidth="1"/>
    <col min="4608" max="4608" width="9.5703125" style="17" customWidth="1"/>
    <col min="4609" max="4609" width="12" style="17" customWidth="1"/>
    <col min="4610" max="4610" width="12.7109375" style="17" customWidth="1"/>
    <col min="4611" max="4612" width="0" style="17" hidden="1" customWidth="1"/>
    <col min="4613" max="4613" width="11.7109375" style="17" customWidth="1"/>
    <col min="4614" max="4614" width="60.85546875" style="17" customWidth="1"/>
    <col min="4615" max="4615" width="43.5703125" style="17" customWidth="1"/>
    <col min="4616" max="4616" width="0" style="17" hidden="1" customWidth="1"/>
    <col min="4617" max="4617" width="18" style="17" customWidth="1"/>
    <col min="4618" max="4619" width="9.140625" style="17"/>
    <col min="4620" max="4620" width="10.140625" style="17" bestFit="1" customWidth="1"/>
    <col min="4621" max="4862" width="9.140625" style="17"/>
    <col min="4863" max="4863" width="4.85546875" style="17" customWidth="1"/>
    <col min="4864" max="4864" width="9.5703125" style="17" customWidth="1"/>
    <col min="4865" max="4865" width="12" style="17" customWidth="1"/>
    <col min="4866" max="4866" width="12.7109375" style="17" customWidth="1"/>
    <col min="4867" max="4868" width="0" style="17" hidden="1" customWidth="1"/>
    <col min="4869" max="4869" width="11.7109375" style="17" customWidth="1"/>
    <col min="4870" max="4870" width="60.85546875" style="17" customWidth="1"/>
    <col min="4871" max="4871" width="43.5703125" style="17" customWidth="1"/>
    <col min="4872" max="4872" width="0" style="17" hidden="1" customWidth="1"/>
    <col min="4873" max="4873" width="18" style="17" customWidth="1"/>
    <col min="4874" max="4875" width="9.140625" style="17"/>
    <col min="4876" max="4876" width="10.140625" style="17" bestFit="1" customWidth="1"/>
    <col min="4877" max="5118" width="9.140625" style="17"/>
    <col min="5119" max="5119" width="4.85546875" style="17" customWidth="1"/>
    <col min="5120" max="5120" width="9.5703125" style="17" customWidth="1"/>
    <col min="5121" max="5121" width="12" style="17" customWidth="1"/>
    <col min="5122" max="5122" width="12.7109375" style="17" customWidth="1"/>
    <col min="5123" max="5124" width="0" style="17" hidden="1" customWidth="1"/>
    <col min="5125" max="5125" width="11.7109375" style="17" customWidth="1"/>
    <col min="5126" max="5126" width="60.85546875" style="17" customWidth="1"/>
    <col min="5127" max="5127" width="43.5703125" style="17" customWidth="1"/>
    <col min="5128" max="5128" width="0" style="17" hidden="1" customWidth="1"/>
    <col min="5129" max="5129" width="18" style="17" customWidth="1"/>
    <col min="5130" max="5131" width="9.140625" style="17"/>
    <col min="5132" max="5132" width="10.140625" style="17" bestFit="1" customWidth="1"/>
    <col min="5133" max="5374" width="9.140625" style="17"/>
    <col min="5375" max="5375" width="4.85546875" style="17" customWidth="1"/>
    <col min="5376" max="5376" width="9.5703125" style="17" customWidth="1"/>
    <col min="5377" max="5377" width="12" style="17" customWidth="1"/>
    <col min="5378" max="5378" width="12.7109375" style="17" customWidth="1"/>
    <col min="5379" max="5380" width="0" style="17" hidden="1" customWidth="1"/>
    <col min="5381" max="5381" width="11.7109375" style="17" customWidth="1"/>
    <col min="5382" max="5382" width="60.85546875" style="17" customWidth="1"/>
    <col min="5383" max="5383" width="43.5703125" style="17" customWidth="1"/>
    <col min="5384" max="5384" width="0" style="17" hidden="1" customWidth="1"/>
    <col min="5385" max="5385" width="18" style="17" customWidth="1"/>
    <col min="5386" max="5387" width="9.140625" style="17"/>
    <col min="5388" max="5388" width="10.140625" style="17" bestFit="1" customWidth="1"/>
    <col min="5389" max="5630" width="9.140625" style="17"/>
    <col min="5631" max="5631" width="4.85546875" style="17" customWidth="1"/>
    <col min="5632" max="5632" width="9.5703125" style="17" customWidth="1"/>
    <col min="5633" max="5633" width="12" style="17" customWidth="1"/>
    <col min="5634" max="5634" width="12.7109375" style="17" customWidth="1"/>
    <col min="5635" max="5636" width="0" style="17" hidden="1" customWidth="1"/>
    <col min="5637" max="5637" width="11.7109375" style="17" customWidth="1"/>
    <col min="5638" max="5638" width="60.85546875" style="17" customWidth="1"/>
    <col min="5639" max="5639" width="43.5703125" style="17" customWidth="1"/>
    <col min="5640" max="5640" width="0" style="17" hidden="1" customWidth="1"/>
    <col min="5641" max="5641" width="18" style="17" customWidth="1"/>
    <col min="5642" max="5643" width="9.140625" style="17"/>
    <col min="5644" max="5644" width="10.140625" style="17" bestFit="1" customWidth="1"/>
    <col min="5645" max="5886" width="9.140625" style="17"/>
    <col min="5887" max="5887" width="4.85546875" style="17" customWidth="1"/>
    <col min="5888" max="5888" width="9.5703125" style="17" customWidth="1"/>
    <col min="5889" max="5889" width="12" style="17" customWidth="1"/>
    <col min="5890" max="5890" width="12.7109375" style="17" customWidth="1"/>
    <col min="5891" max="5892" width="0" style="17" hidden="1" customWidth="1"/>
    <col min="5893" max="5893" width="11.7109375" style="17" customWidth="1"/>
    <col min="5894" max="5894" width="60.85546875" style="17" customWidth="1"/>
    <col min="5895" max="5895" width="43.5703125" style="17" customWidth="1"/>
    <col min="5896" max="5896" width="0" style="17" hidden="1" customWidth="1"/>
    <col min="5897" max="5897" width="18" style="17" customWidth="1"/>
    <col min="5898" max="5899" width="9.140625" style="17"/>
    <col min="5900" max="5900" width="10.140625" style="17" bestFit="1" customWidth="1"/>
    <col min="5901" max="6142" width="9.140625" style="17"/>
    <col min="6143" max="6143" width="4.85546875" style="17" customWidth="1"/>
    <col min="6144" max="6144" width="9.5703125" style="17" customWidth="1"/>
    <col min="6145" max="6145" width="12" style="17" customWidth="1"/>
    <col min="6146" max="6146" width="12.7109375" style="17" customWidth="1"/>
    <col min="6147" max="6148" width="0" style="17" hidden="1" customWidth="1"/>
    <col min="6149" max="6149" width="11.7109375" style="17" customWidth="1"/>
    <col min="6150" max="6150" width="60.85546875" style="17" customWidth="1"/>
    <col min="6151" max="6151" width="43.5703125" style="17" customWidth="1"/>
    <col min="6152" max="6152" width="0" style="17" hidden="1" customWidth="1"/>
    <col min="6153" max="6153" width="18" style="17" customWidth="1"/>
    <col min="6154" max="6155" width="9.140625" style="17"/>
    <col min="6156" max="6156" width="10.140625" style="17" bestFit="1" customWidth="1"/>
    <col min="6157" max="6398" width="9.140625" style="17"/>
    <col min="6399" max="6399" width="4.85546875" style="17" customWidth="1"/>
    <col min="6400" max="6400" width="9.5703125" style="17" customWidth="1"/>
    <col min="6401" max="6401" width="12" style="17" customWidth="1"/>
    <col min="6402" max="6402" width="12.7109375" style="17" customWidth="1"/>
    <col min="6403" max="6404" width="0" style="17" hidden="1" customWidth="1"/>
    <col min="6405" max="6405" width="11.7109375" style="17" customWidth="1"/>
    <col min="6406" max="6406" width="60.85546875" style="17" customWidth="1"/>
    <col min="6407" max="6407" width="43.5703125" style="17" customWidth="1"/>
    <col min="6408" max="6408" width="0" style="17" hidden="1" customWidth="1"/>
    <col min="6409" max="6409" width="18" style="17" customWidth="1"/>
    <col min="6410" max="6411" width="9.140625" style="17"/>
    <col min="6412" max="6412" width="10.140625" style="17" bestFit="1" customWidth="1"/>
    <col min="6413" max="6654" width="9.140625" style="17"/>
    <col min="6655" max="6655" width="4.85546875" style="17" customWidth="1"/>
    <col min="6656" max="6656" width="9.5703125" style="17" customWidth="1"/>
    <col min="6657" max="6657" width="12" style="17" customWidth="1"/>
    <col min="6658" max="6658" width="12.7109375" style="17" customWidth="1"/>
    <col min="6659" max="6660" width="0" style="17" hidden="1" customWidth="1"/>
    <col min="6661" max="6661" width="11.7109375" style="17" customWidth="1"/>
    <col min="6662" max="6662" width="60.85546875" style="17" customWidth="1"/>
    <col min="6663" max="6663" width="43.5703125" style="17" customWidth="1"/>
    <col min="6664" max="6664" width="0" style="17" hidden="1" customWidth="1"/>
    <col min="6665" max="6665" width="18" style="17" customWidth="1"/>
    <col min="6666" max="6667" width="9.140625" style="17"/>
    <col min="6668" max="6668" width="10.140625" style="17" bestFit="1" customWidth="1"/>
    <col min="6669" max="6910" width="9.140625" style="17"/>
    <col min="6911" max="6911" width="4.85546875" style="17" customWidth="1"/>
    <col min="6912" max="6912" width="9.5703125" style="17" customWidth="1"/>
    <col min="6913" max="6913" width="12" style="17" customWidth="1"/>
    <col min="6914" max="6914" width="12.7109375" style="17" customWidth="1"/>
    <col min="6915" max="6916" width="0" style="17" hidden="1" customWidth="1"/>
    <col min="6917" max="6917" width="11.7109375" style="17" customWidth="1"/>
    <col min="6918" max="6918" width="60.85546875" style="17" customWidth="1"/>
    <col min="6919" max="6919" width="43.5703125" style="17" customWidth="1"/>
    <col min="6920" max="6920" width="0" style="17" hidden="1" customWidth="1"/>
    <col min="6921" max="6921" width="18" style="17" customWidth="1"/>
    <col min="6922" max="6923" width="9.140625" style="17"/>
    <col min="6924" max="6924" width="10.140625" style="17" bestFit="1" customWidth="1"/>
    <col min="6925" max="7166" width="9.140625" style="17"/>
    <col min="7167" max="7167" width="4.85546875" style="17" customWidth="1"/>
    <col min="7168" max="7168" width="9.5703125" style="17" customWidth="1"/>
    <col min="7169" max="7169" width="12" style="17" customWidth="1"/>
    <col min="7170" max="7170" width="12.7109375" style="17" customWidth="1"/>
    <col min="7171" max="7172" width="0" style="17" hidden="1" customWidth="1"/>
    <col min="7173" max="7173" width="11.7109375" style="17" customWidth="1"/>
    <col min="7174" max="7174" width="60.85546875" style="17" customWidth="1"/>
    <col min="7175" max="7175" width="43.5703125" style="17" customWidth="1"/>
    <col min="7176" max="7176" width="0" style="17" hidden="1" customWidth="1"/>
    <col min="7177" max="7177" width="18" style="17" customWidth="1"/>
    <col min="7178" max="7179" width="9.140625" style="17"/>
    <col min="7180" max="7180" width="10.140625" style="17" bestFit="1" customWidth="1"/>
    <col min="7181" max="7422" width="9.140625" style="17"/>
    <col min="7423" max="7423" width="4.85546875" style="17" customWidth="1"/>
    <col min="7424" max="7424" width="9.5703125" style="17" customWidth="1"/>
    <col min="7425" max="7425" width="12" style="17" customWidth="1"/>
    <col min="7426" max="7426" width="12.7109375" style="17" customWidth="1"/>
    <col min="7427" max="7428" width="0" style="17" hidden="1" customWidth="1"/>
    <col min="7429" max="7429" width="11.7109375" style="17" customWidth="1"/>
    <col min="7430" max="7430" width="60.85546875" style="17" customWidth="1"/>
    <col min="7431" max="7431" width="43.5703125" style="17" customWidth="1"/>
    <col min="7432" max="7432" width="0" style="17" hidden="1" customWidth="1"/>
    <col min="7433" max="7433" width="18" style="17" customWidth="1"/>
    <col min="7434" max="7435" width="9.140625" style="17"/>
    <col min="7436" max="7436" width="10.140625" style="17" bestFit="1" customWidth="1"/>
    <col min="7437" max="7678" width="9.140625" style="17"/>
    <col min="7679" max="7679" width="4.85546875" style="17" customWidth="1"/>
    <col min="7680" max="7680" width="9.5703125" style="17" customWidth="1"/>
    <col min="7681" max="7681" width="12" style="17" customWidth="1"/>
    <col min="7682" max="7682" width="12.7109375" style="17" customWidth="1"/>
    <col min="7683" max="7684" width="0" style="17" hidden="1" customWidth="1"/>
    <col min="7685" max="7685" width="11.7109375" style="17" customWidth="1"/>
    <col min="7686" max="7686" width="60.85546875" style="17" customWidth="1"/>
    <col min="7687" max="7687" width="43.5703125" style="17" customWidth="1"/>
    <col min="7688" max="7688" width="0" style="17" hidden="1" customWidth="1"/>
    <col min="7689" max="7689" width="18" style="17" customWidth="1"/>
    <col min="7690" max="7691" width="9.140625" style="17"/>
    <col min="7692" max="7692" width="10.140625" style="17" bestFit="1" customWidth="1"/>
    <col min="7693" max="7934" width="9.140625" style="17"/>
    <col min="7935" max="7935" width="4.85546875" style="17" customWidth="1"/>
    <col min="7936" max="7936" width="9.5703125" style="17" customWidth="1"/>
    <col min="7937" max="7937" width="12" style="17" customWidth="1"/>
    <col min="7938" max="7938" width="12.7109375" style="17" customWidth="1"/>
    <col min="7939" max="7940" width="0" style="17" hidden="1" customWidth="1"/>
    <col min="7941" max="7941" width="11.7109375" style="17" customWidth="1"/>
    <col min="7942" max="7942" width="60.85546875" style="17" customWidth="1"/>
    <col min="7943" max="7943" width="43.5703125" style="17" customWidth="1"/>
    <col min="7944" max="7944" width="0" style="17" hidden="1" customWidth="1"/>
    <col min="7945" max="7945" width="18" style="17" customWidth="1"/>
    <col min="7946" max="7947" width="9.140625" style="17"/>
    <col min="7948" max="7948" width="10.140625" style="17" bestFit="1" customWidth="1"/>
    <col min="7949" max="8190" width="9.140625" style="17"/>
    <col min="8191" max="8191" width="4.85546875" style="17" customWidth="1"/>
    <col min="8192" max="8192" width="9.5703125" style="17" customWidth="1"/>
    <col min="8193" max="8193" width="12" style="17" customWidth="1"/>
    <col min="8194" max="8194" width="12.7109375" style="17" customWidth="1"/>
    <col min="8195" max="8196" width="0" style="17" hidden="1" customWidth="1"/>
    <col min="8197" max="8197" width="11.7109375" style="17" customWidth="1"/>
    <col min="8198" max="8198" width="60.85546875" style="17" customWidth="1"/>
    <col min="8199" max="8199" width="43.5703125" style="17" customWidth="1"/>
    <col min="8200" max="8200" width="0" style="17" hidden="1" customWidth="1"/>
    <col min="8201" max="8201" width="18" style="17" customWidth="1"/>
    <col min="8202" max="8203" width="9.140625" style="17"/>
    <col min="8204" max="8204" width="10.140625" style="17" bestFit="1" customWidth="1"/>
    <col min="8205" max="8446" width="9.140625" style="17"/>
    <col min="8447" max="8447" width="4.85546875" style="17" customWidth="1"/>
    <col min="8448" max="8448" width="9.5703125" style="17" customWidth="1"/>
    <col min="8449" max="8449" width="12" style="17" customWidth="1"/>
    <col min="8450" max="8450" width="12.7109375" style="17" customWidth="1"/>
    <col min="8451" max="8452" width="0" style="17" hidden="1" customWidth="1"/>
    <col min="8453" max="8453" width="11.7109375" style="17" customWidth="1"/>
    <col min="8454" max="8454" width="60.85546875" style="17" customWidth="1"/>
    <col min="8455" max="8455" width="43.5703125" style="17" customWidth="1"/>
    <col min="8456" max="8456" width="0" style="17" hidden="1" customWidth="1"/>
    <col min="8457" max="8457" width="18" style="17" customWidth="1"/>
    <col min="8458" max="8459" width="9.140625" style="17"/>
    <col min="8460" max="8460" width="10.140625" style="17" bestFit="1" customWidth="1"/>
    <col min="8461" max="8702" width="9.140625" style="17"/>
    <col min="8703" max="8703" width="4.85546875" style="17" customWidth="1"/>
    <col min="8704" max="8704" width="9.5703125" style="17" customWidth="1"/>
    <col min="8705" max="8705" width="12" style="17" customWidth="1"/>
    <col min="8706" max="8706" width="12.7109375" style="17" customWidth="1"/>
    <col min="8707" max="8708" width="0" style="17" hidden="1" customWidth="1"/>
    <col min="8709" max="8709" width="11.7109375" style="17" customWidth="1"/>
    <col min="8710" max="8710" width="60.85546875" style="17" customWidth="1"/>
    <col min="8711" max="8711" width="43.5703125" style="17" customWidth="1"/>
    <col min="8712" max="8712" width="0" style="17" hidden="1" customWidth="1"/>
    <col min="8713" max="8713" width="18" style="17" customWidth="1"/>
    <col min="8714" max="8715" width="9.140625" style="17"/>
    <col min="8716" max="8716" width="10.140625" style="17" bestFit="1" customWidth="1"/>
    <col min="8717" max="8958" width="9.140625" style="17"/>
    <col min="8959" max="8959" width="4.85546875" style="17" customWidth="1"/>
    <col min="8960" max="8960" width="9.5703125" style="17" customWidth="1"/>
    <col min="8961" max="8961" width="12" style="17" customWidth="1"/>
    <col min="8962" max="8962" width="12.7109375" style="17" customWidth="1"/>
    <col min="8963" max="8964" width="0" style="17" hidden="1" customWidth="1"/>
    <col min="8965" max="8965" width="11.7109375" style="17" customWidth="1"/>
    <col min="8966" max="8966" width="60.85546875" style="17" customWidth="1"/>
    <col min="8967" max="8967" width="43.5703125" style="17" customWidth="1"/>
    <col min="8968" max="8968" width="0" style="17" hidden="1" customWidth="1"/>
    <col min="8969" max="8969" width="18" style="17" customWidth="1"/>
    <col min="8970" max="8971" width="9.140625" style="17"/>
    <col min="8972" max="8972" width="10.140625" style="17" bestFit="1" customWidth="1"/>
    <col min="8973" max="9214" width="9.140625" style="17"/>
    <col min="9215" max="9215" width="4.85546875" style="17" customWidth="1"/>
    <col min="9216" max="9216" width="9.5703125" style="17" customWidth="1"/>
    <col min="9217" max="9217" width="12" style="17" customWidth="1"/>
    <col min="9218" max="9218" width="12.7109375" style="17" customWidth="1"/>
    <col min="9219" max="9220" width="0" style="17" hidden="1" customWidth="1"/>
    <col min="9221" max="9221" width="11.7109375" style="17" customWidth="1"/>
    <col min="9222" max="9222" width="60.85546875" style="17" customWidth="1"/>
    <col min="9223" max="9223" width="43.5703125" style="17" customWidth="1"/>
    <col min="9224" max="9224" width="0" style="17" hidden="1" customWidth="1"/>
    <col min="9225" max="9225" width="18" style="17" customWidth="1"/>
    <col min="9226" max="9227" width="9.140625" style="17"/>
    <col min="9228" max="9228" width="10.140625" style="17" bestFit="1" customWidth="1"/>
    <col min="9229" max="9470" width="9.140625" style="17"/>
    <col min="9471" max="9471" width="4.85546875" style="17" customWidth="1"/>
    <col min="9472" max="9472" width="9.5703125" style="17" customWidth="1"/>
    <col min="9473" max="9473" width="12" style="17" customWidth="1"/>
    <col min="9474" max="9474" width="12.7109375" style="17" customWidth="1"/>
    <col min="9475" max="9476" width="0" style="17" hidden="1" customWidth="1"/>
    <col min="9477" max="9477" width="11.7109375" style="17" customWidth="1"/>
    <col min="9478" max="9478" width="60.85546875" style="17" customWidth="1"/>
    <col min="9479" max="9479" width="43.5703125" style="17" customWidth="1"/>
    <col min="9480" max="9480" width="0" style="17" hidden="1" customWidth="1"/>
    <col min="9481" max="9481" width="18" style="17" customWidth="1"/>
    <col min="9482" max="9483" width="9.140625" style="17"/>
    <col min="9484" max="9484" width="10.140625" style="17" bestFit="1" customWidth="1"/>
    <col min="9485" max="9726" width="9.140625" style="17"/>
    <col min="9727" max="9727" width="4.85546875" style="17" customWidth="1"/>
    <col min="9728" max="9728" width="9.5703125" style="17" customWidth="1"/>
    <col min="9729" max="9729" width="12" style="17" customWidth="1"/>
    <col min="9730" max="9730" width="12.7109375" style="17" customWidth="1"/>
    <col min="9731" max="9732" width="0" style="17" hidden="1" customWidth="1"/>
    <col min="9733" max="9733" width="11.7109375" style="17" customWidth="1"/>
    <col min="9734" max="9734" width="60.85546875" style="17" customWidth="1"/>
    <col min="9735" max="9735" width="43.5703125" style="17" customWidth="1"/>
    <col min="9736" max="9736" width="0" style="17" hidden="1" customWidth="1"/>
    <col min="9737" max="9737" width="18" style="17" customWidth="1"/>
    <col min="9738" max="9739" width="9.140625" style="17"/>
    <col min="9740" max="9740" width="10.140625" style="17" bestFit="1" customWidth="1"/>
    <col min="9741" max="9982" width="9.140625" style="17"/>
    <col min="9983" max="9983" width="4.85546875" style="17" customWidth="1"/>
    <col min="9984" max="9984" width="9.5703125" style="17" customWidth="1"/>
    <col min="9985" max="9985" width="12" style="17" customWidth="1"/>
    <col min="9986" max="9986" width="12.7109375" style="17" customWidth="1"/>
    <col min="9987" max="9988" width="0" style="17" hidden="1" customWidth="1"/>
    <col min="9989" max="9989" width="11.7109375" style="17" customWidth="1"/>
    <col min="9990" max="9990" width="60.85546875" style="17" customWidth="1"/>
    <col min="9991" max="9991" width="43.5703125" style="17" customWidth="1"/>
    <col min="9992" max="9992" width="0" style="17" hidden="1" customWidth="1"/>
    <col min="9993" max="9993" width="18" style="17" customWidth="1"/>
    <col min="9994" max="9995" width="9.140625" style="17"/>
    <col min="9996" max="9996" width="10.140625" style="17" bestFit="1" customWidth="1"/>
    <col min="9997" max="10238" width="9.140625" style="17"/>
    <col min="10239" max="10239" width="4.85546875" style="17" customWidth="1"/>
    <col min="10240" max="10240" width="9.5703125" style="17" customWidth="1"/>
    <col min="10241" max="10241" width="12" style="17" customWidth="1"/>
    <col min="10242" max="10242" width="12.7109375" style="17" customWidth="1"/>
    <col min="10243" max="10244" width="0" style="17" hidden="1" customWidth="1"/>
    <col min="10245" max="10245" width="11.7109375" style="17" customWidth="1"/>
    <col min="10246" max="10246" width="60.85546875" style="17" customWidth="1"/>
    <col min="10247" max="10247" width="43.5703125" style="17" customWidth="1"/>
    <col min="10248" max="10248" width="0" style="17" hidden="1" customWidth="1"/>
    <col min="10249" max="10249" width="18" style="17" customWidth="1"/>
    <col min="10250" max="10251" width="9.140625" style="17"/>
    <col min="10252" max="10252" width="10.140625" style="17" bestFit="1" customWidth="1"/>
    <col min="10253" max="10494" width="9.140625" style="17"/>
    <col min="10495" max="10495" width="4.85546875" style="17" customWidth="1"/>
    <col min="10496" max="10496" width="9.5703125" style="17" customWidth="1"/>
    <col min="10497" max="10497" width="12" style="17" customWidth="1"/>
    <col min="10498" max="10498" width="12.7109375" style="17" customWidth="1"/>
    <col min="10499" max="10500" width="0" style="17" hidden="1" customWidth="1"/>
    <col min="10501" max="10501" width="11.7109375" style="17" customWidth="1"/>
    <col min="10502" max="10502" width="60.85546875" style="17" customWidth="1"/>
    <col min="10503" max="10503" width="43.5703125" style="17" customWidth="1"/>
    <col min="10504" max="10504" width="0" style="17" hidden="1" customWidth="1"/>
    <col min="10505" max="10505" width="18" style="17" customWidth="1"/>
    <col min="10506" max="10507" width="9.140625" style="17"/>
    <col min="10508" max="10508" width="10.140625" style="17" bestFit="1" customWidth="1"/>
    <col min="10509" max="10750" width="9.140625" style="17"/>
    <col min="10751" max="10751" width="4.85546875" style="17" customWidth="1"/>
    <col min="10752" max="10752" width="9.5703125" style="17" customWidth="1"/>
    <col min="10753" max="10753" width="12" style="17" customWidth="1"/>
    <col min="10754" max="10754" width="12.7109375" style="17" customWidth="1"/>
    <col min="10755" max="10756" width="0" style="17" hidden="1" customWidth="1"/>
    <col min="10757" max="10757" width="11.7109375" style="17" customWidth="1"/>
    <col min="10758" max="10758" width="60.85546875" style="17" customWidth="1"/>
    <col min="10759" max="10759" width="43.5703125" style="17" customWidth="1"/>
    <col min="10760" max="10760" width="0" style="17" hidden="1" customWidth="1"/>
    <col min="10761" max="10761" width="18" style="17" customWidth="1"/>
    <col min="10762" max="10763" width="9.140625" style="17"/>
    <col min="10764" max="10764" width="10.140625" style="17" bestFit="1" customWidth="1"/>
    <col min="10765" max="11006" width="9.140625" style="17"/>
    <col min="11007" max="11007" width="4.85546875" style="17" customWidth="1"/>
    <col min="11008" max="11008" width="9.5703125" style="17" customWidth="1"/>
    <col min="11009" max="11009" width="12" style="17" customWidth="1"/>
    <col min="11010" max="11010" width="12.7109375" style="17" customWidth="1"/>
    <col min="11011" max="11012" width="0" style="17" hidden="1" customWidth="1"/>
    <col min="11013" max="11013" width="11.7109375" style="17" customWidth="1"/>
    <col min="11014" max="11014" width="60.85546875" style="17" customWidth="1"/>
    <col min="11015" max="11015" width="43.5703125" style="17" customWidth="1"/>
    <col min="11016" max="11016" width="0" style="17" hidden="1" customWidth="1"/>
    <col min="11017" max="11017" width="18" style="17" customWidth="1"/>
    <col min="11018" max="11019" width="9.140625" style="17"/>
    <col min="11020" max="11020" width="10.140625" style="17" bestFit="1" customWidth="1"/>
    <col min="11021" max="11262" width="9.140625" style="17"/>
    <col min="11263" max="11263" width="4.85546875" style="17" customWidth="1"/>
    <col min="11264" max="11264" width="9.5703125" style="17" customWidth="1"/>
    <col min="11265" max="11265" width="12" style="17" customWidth="1"/>
    <col min="11266" max="11266" width="12.7109375" style="17" customWidth="1"/>
    <col min="11267" max="11268" width="0" style="17" hidden="1" customWidth="1"/>
    <col min="11269" max="11269" width="11.7109375" style="17" customWidth="1"/>
    <col min="11270" max="11270" width="60.85546875" style="17" customWidth="1"/>
    <col min="11271" max="11271" width="43.5703125" style="17" customWidth="1"/>
    <col min="11272" max="11272" width="0" style="17" hidden="1" customWidth="1"/>
    <col min="11273" max="11273" width="18" style="17" customWidth="1"/>
    <col min="11274" max="11275" width="9.140625" style="17"/>
    <col min="11276" max="11276" width="10.140625" style="17" bestFit="1" customWidth="1"/>
    <col min="11277" max="11518" width="9.140625" style="17"/>
    <col min="11519" max="11519" width="4.85546875" style="17" customWidth="1"/>
    <col min="11520" max="11520" width="9.5703125" style="17" customWidth="1"/>
    <col min="11521" max="11521" width="12" style="17" customWidth="1"/>
    <col min="11522" max="11522" width="12.7109375" style="17" customWidth="1"/>
    <col min="11523" max="11524" width="0" style="17" hidden="1" customWidth="1"/>
    <col min="11525" max="11525" width="11.7109375" style="17" customWidth="1"/>
    <col min="11526" max="11526" width="60.85546875" style="17" customWidth="1"/>
    <col min="11527" max="11527" width="43.5703125" style="17" customWidth="1"/>
    <col min="11528" max="11528" width="0" style="17" hidden="1" customWidth="1"/>
    <col min="11529" max="11529" width="18" style="17" customWidth="1"/>
    <col min="11530" max="11531" width="9.140625" style="17"/>
    <col min="11532" max="11532" width="10.140625" style="17" bestFit="1" customWidth="1"/>
    <col min="11533" max="11774" width="9.140625" style="17"/>
    <col min="11775" max="11775" width="4.85546875" style="17" customWidth="1"/>
    <col min="11776" max="11776" width="9.5703125" style="17" customWidth="1"/>
    <col min="11777" max="11777" width="12" style="17" customWidth="1"/>
    <col min="11778" max="11778" width="12.7109375" style="17" customWidth="1"/>
    <col min="11779" max="11780" width="0" style="17" hidden="1" customWidth="1"/>
    <col min="11781" max="11781" width="11.7109375" style="17" customWidth="1"/>
    <col min="11782" max="11782" width="60.85546875" style="17" customWidth="1"/>
    <col min="11783" max="11783" width="43.5703125" style="17" customWidth="1"/>
    <col min="11784" max="11784" width="0" style="17" hidden="1" customWidth="1"/>
    <col min="11785" max="11785" width="18" style="17" customWidth="1"/>
    <col min="11786" max="11787" width="9.140625" style="17"/>
    <col min="11788" max="11788" width="10.140625" style="17" bestFit="1" customWidth="1"/>
    <col min="11789" max="12030" width="9.140625" style="17"/>
    <col min="12031" max="12031" width="4.85546875" style="17" customWidth="1"/>
    <col min="12032" max="12032" width="9.5703125" style="17" customWidth="1"/>
    <col min="12033" max="12033" width="12" style="17" customWidth="1"/>
    <col min="12034" max="12034" width="12.7109375" style="17" customWidth="1"/>
    <col min="12035" max="12036" width="0" style="17" hidden="1" customWidth="1"/>
    <col min="12037" max="12037" width="11.7109375" style="17" customWidth="1"/>
    <col min="12038" max="12038" width="60.85546875" style="17" customWidth="1"/>
    <col min="12039" max="12039" width="43.5703125" style="17" customWidth="1"/>
    <col min="12040" max="12040" width="0" style="17" hidden="1" customWidth="1"/>
    <col min="12041" max="12041" width="18" style="17" customWidth="1"/>
    <col min="12042" max="12043" width="9.140625" style="17"/>
    <col min="12044" max="12044" width="10.140625" style="17" bestFit="1" customWidth="1"/>
    <col min="12045" max="12286" width="9.140625" style="17"/>
    <col min="12287" max="12287" width="4.85546875" style="17" customWidth="1"/>
    <col min="12288" max="12288" width="9.5703125" style="17" customWidth="1"/>
    <col min="12289" max="12289" width="12" style="17" customWidth="1"/>
    <col min="12290" max="12290" width="12.7109375" style="17" customWidth="1"/>
    <col min="12291" max="12292" width="0" style="17" hidden="1" customWidth="1"/>
    <col min="12293" max="12293" width="11.7109375" style="17" customWidth="1"/>
    <col min="12294" max="12294" width="60.85546875" style="17" customWidth="1"/>
    <col min="12295" max="12295" width="43.5703125" style="17" customWidth="1"/>
    <col min="12296" max="12296" width="0" style="17" hidden="1" customWidth="1"/>
    <col min="12297" max="12297" width="18" style="17" customWidth="1"/>
    <col min="12298" max="12299" width="9.140625" style="17"/>
    <col min="12300" max="12300" width="10.140625" style="17" bestFit="1" customWidth="1"/>
    <col min="12301" max="12542" width="9.140625" style="17"/>
    <col min="12543" max="12543" width="4.85546875" style="17" customWidth="1"/>
    <col min="12544" max="12544" width="9.5703125" style="17" customWidth="1"/>
    <col min="12545" max="12545" width="12" style="17" customWidth="1"/>
    <col min="12546" max="12546" width="12.7109375" style="17" customWidth="1"/>
    <col min="12547" max="12548" width="0" style="17" hidden="1" customWidth="1"/>
    <col min="12549" max="12549" width="11.7109375" style="17" customWidth="1"/>
    <col min="12550" max="12550" width="60.85546875" style="17" customWidth="1"/>
    <col min="12551" max="12551" width="43.5703125" style="17" customWidth="1"/>
    <col min="12552" max="12552" width="0" style="17" hidden="1" customWidth="1"/>
    <col min="12553" max="12553" width="18" style="17" customWidth="1"/>
    <col min="12554" max="12555" width="9.140625" style="17"/>
    <col min="12556" max="12556" width="10.140625" style="17" bestFit="1" customWidth="1"/>
    <col min="12557" max="12798" width="9.140625" style="17"/>
    <col min="12799" max="12799" width="4.85546875" style="17" customWidth="1"/>
    <col min="12800" max="12800" width="9.5703125" style="17" customWidth="1"/>
    <col min="12801" max="12801" width="12" style="17" customWidth="1"/>
    <col min="12802" max="12802" width="12.7109375" style="17" customWidth="1"/>
    <col min="12803" max="12804" width="0" style="17" hidden="1" customWidth="1"/>
    <col min="12805" max="12805" width="11.7109375" style="17" customWidth="1"/>
    <col min="12806" max="12806" width="60.85546875" style="17" customWidth="1"/>
    <col min="12807" max="12807" width="43.5703125" style="17" customWidth="1"/>
    <col min="12808" max="12808" width="0" style="17" hidden="1" customWidth="1"/>
    <col min="12809" max="12809" width="18" style="17" customWidth="1"/>
    <col min="12810" max="12811" width="9.140625" style="17"/>
    <col min="12812" max="12812" width="10.140625" style="17" bestFit="1" customWidth="1"/>
    <col min="12813" max="13054" width="9.140625" style="17"/>
    <col min="13055" max="13055" width="4.85546875" style="17" customWidth="1"/>
    <col min="13056" max="13056" width="9.5703125" style="17" customWidth="1"/>
    <col min="13057" max="13057" width="12" style="17" customWidth="1"/>
    <col min="13058" max="13058" width="12.7109375" style="17" customWidth="1"/>
    <col min="13059" max="13060" width="0" style="17" hidden="1" customWidth="1"/>
    <col min="13061" max="13061" width="11.7109375" style="17" customWidth="1"/>
    <col min="13062" max="13062" width="60.85546875" style="17" customWidth="1"/>
    <col min="13063" max="13063" width="43.5703125" style="17" customWidth="1"/>
    <col min="13064" max="13064" width="0" style="17" hidden="1" customWidth="1"/>
    <col min="13065" max="13065" width="18" style="17" customWidth="1"/>
    <col min="13066" max="13067" width="9.140625" style="17"/>
    <col min="13068" max="13068" width="10.140625" style="17" bestFit="1" customWidth="1"/>
    <col min="13069" max="13310" width="9.140625" style="17"/>
    <col min="13311" max="13311" width="4.85546875" style="17" customWidth="1"/>
    <col min="13312" max="13312" width="9.5703125" style="17" customWidth="1"/>
    <col min="13313" max="13313" width="12" style="17" customWidth="1"/>
    <col min="13314" max="13314" width="12.7109375" style="17" customWidth="1"/>
    <col min="13315" max="13316" width="0" style="17" hidden="1" customWidth="1"/>
    <col min="13317" max="13317" width="11.7109375" style="17" customWidth="1"/>
    <col min="13318" max="13318" width="60.85546875" style="17" customWidth="1"/>
    <col min="13319" max="13319" width="43.5703125" style="17" customWidth="1"/>
    <col min="13320" max="13320" width="0" style="17" hidden="1" customWidth="1"/>
    <col min="13321" max="13321" width="18" style="17" customWidth="1"/>
    <col min="13322" max="13323" width="9.140625" style="17"/>
    <col min="13324" max="13324" width="10.140625" style="17" bestFit="1" customWidth="1"/>
    <col min="13325" max="13566" width="9.140625" style="17"/>
    <col min="13567" max="13567" width="4.85546875" style="17" customWidth="1"/>
    <col min="13568" max="13568" width="9.5703125" style="17" customWidth="1"/>
    <col min="13569" max="13569" width="12" style="17" customWidth="1"/>
    <col min="13570" max="13570" width="12.7109375" style="17" customWidth="1"/>
    <col min="13571" max="13572" width="0" style="17" hidden="1" customWidth="1"/>
    <col min="13573" max="13573" width="11.7109375" style="17" customWidth="1"/>
    <col min="13574" max="13574" width="60.85546875" style="17" customWidth="1"/>
    <col min="13575" max="13575" width="43.5703125" style="17" customWidth="1"/>
    <col min="13576" max="13576" width="0" style="17" hidden="1" customWidth="1"/>
    <col min="13577" max="13577" width="18" style="17" customWidth="1"/>
    <col min="13578" max="13579" width="9.140625" style="17"/>
    <col min="13580" max="13580" width="10.140625" style="17" bestFit="1" customWidth="1"/>
    <col min="13581" max="13822" width="9.140625" style="17"/>
    <col min="13823" max="13823" width="4.85546875" style="17" customWidth="1"/>
    <col min="13824" max="13824" width="9.5703125" style="17" customWidth="1"/>
    <col min="13825" max="13825" width="12" style="17" customWidth="1"/>
    <col min="13826" max="13826" width="12.7109375" style="17" customWidth="1"/>
    <col min="13827" max="13828" width="0" style="17" hidden="1" customWidth="1"/>
    <col min="13829" max="13829" width="11.7109375" style="17" customWidth="1"/>
    <col min="13830" max="13830" width="60.85546875" style="17" customWidth="1"/>
    <col min="13831" max="13831" width="43.5703125" style="17" customWidth="1"/>
    <col min="13832" max="13832" width="0" style="17" hidden="1" customWidth="1"/>
    <col min="13833" max="13833" width="18" style="17" customWidth="1"/>
    <col min="13834" max="13835" width="9.140625" style="17"/>
    <col min="13836" max="13836" width="10.140625" style="17" bestFit="1" customWidth="1"/>
    <col min="13837" max="14078" width="9.140625" style="17"/>
    <col min="14079" max="14079" width="4.85546875" style="17" customWidth="1"/>
    <col min="14080" max="14080" width="9.5703125" style="17" customWidth="1"/>
    <col min="14081" max="14081" width="12" style="17" customWidth="1"/>
    <col min="14082" max="14082" width="12.7109375" style="17" customWidth="1"/>
    <col min="14083" max="14084" width="0" style="17" hidden="1" customWidth="1"/>
    <col min="14085" max="14085" width="11.7109375" style="17" customWidth="1"/>
    <col min="14086" max="14086" width="60.85546875" style="17" customWidth="1"/>
    <col min="14087" max="14087" width="43.5703125" style="17" customWidth="1"/>
    <col min="14088" max="14088" width="0" style="17" hidden="1" customWidth="1"/>
    <col min="14089" max="14089" width="18" style="17" customWidth="1"/>
    <col min="14090" max="14091" width="9.140625" style="17"/>
    <col min="14092" max="14092" width="10.140625" style="17" bestFit="1" customWidth="1"/>
    <col min="14093" max="14334" width="9.140625" style="17"/>
    <col min="14335" max="14335" width="4.85546875" style="17" customWidth="1"/>
    <col min="14336" max="14336" width="9.5703125" style="17" customWidth="1"/>
    <col min="14337" max="14337" width="12" style="17" customWidth="1"/>
    <col min="14338" max="14338" width="12.7109375" style="17" customWidth="1"/>
    <col min="14339" max="14340" width="0" style="17" hidden="1" customWidth="1"/>
    <col min="14341" max="14341" width="11.7109375" style="17" customWidth="1"/>
    <col min="14342" max="14342" width="60.85546875" style="17" customWidth="1"/>
    <col min="14343" max="14343" width="43.5703125" style="17" customWidth="1"/>
    <col min="14344" max="14344" width="0" style="17" hidden="1" customWidth="1"/>
    <col min="14345" max="14345" width="18" style="17" customWidth="1"/>
    <col min="14346" max="14347" width="9.140625" style="17"/>
    <col min="14348" max="14348" width="10.140625" style="17" bestFit="1" customWidth="1"/>
    <col min="14349" max="14590" width="9.140625" style="17"/>
    <col min="14591" max="14591" width="4.85546875" style="17" customWidth="1"/>
    <col min="14592" max="14592" width="9.5703125" style="17" customWidth="1"/>
    <col min="14593" max="14593" width="12" style="17" customWidth="1"/>
    <col min="14594" max="14594" width="12.7109375" style="17" customWidth="1"/>
    <col min="14595" max="14596" width="0" style="17" hidden="1" customWidth="1"/>
    <col min="14597" max="14597" width="11.7109375" style="17" customWidth="1"/>
    <col min="14598" max="14598" width="60.85546875" style="17" customWidth="1"/>
    <col min="14599" max="14599" width="43.5703125" style="17" customWidth="1"/>
    <col min="14600" max="14600" width="0" style="17" hidden="1" customWidth="1"/>
    <col min="14601" max="14601" width="18" style="17" customWidth="1"/>
    <col min="14602" max="14603" width="9.140625" style="17"/>
    <col min="14604" max="14604" width="10.140625" style="17" bestFit="1" customWidth="1"/>
    <col min="14605" max="14846" width="9.140625" style="17"/>
    <col min="14847" max="14847" width="4.85546875" style="17" customWidth="1"/>
    <col min="14848" max="14848" width="9.5703125" style="17" customWidth="1"/>
    <col min="14849" max="14849" width="12" style="17" customWidth="1"/>
    <col min="14850" max="14850" width="12.7109375" style="17" customWidth="1"/>
    <col min="14851" max="14852" width="0" style="17" hidden="1" customWidth="1"/>
    <col min="14853" max="14853" width="11.7109375" style="17" customWidth="1"/>
    <col min="14854" max="14854" width="60.85546875" style="17" customWidth="1"/>
    <col min="14855" max="14855" width="43.5703125" style="17" customWidth="1"/>
    <col min="14856" max="14856" width="0" style="17" hidden="1" customWidth="1"/>
    <col min="14857" max="14857" width="18" style="17" customWidth="1"/>
    <col min="14858" max="14859" width="9.140625" style="17"/>
    <col min="14860" max="14860" width="10.140625" style="17" bestFit="1" customWidth="1"/>
    <col min="14861" max="15102" width="9.140625" style="17"/>
    <col min="15103" max="15103" width="4.85546875" style="17" customWidth="1"/>
    <col min="15104" max="15104" width="9.5703125" style="17" customWidth="1"/>
    <col min="15105" max="15105" width="12" style="17" customWidth="1"/>
    <col min="15106" max="15106" width="12.7109375" style="17" customWidth="1"/>
    <col min="15107" max="15108" width="0" style="17" hidden="1" customWidth="1"/>
    <col min="15109" max="15109" width="11.7109375" style="17" customWidth="1"/>
    <col min="15110" max="15110" width="60.85546875" style="17" customWidth="1"/>
    <col min="15111" max="15111" width="43.5703125" style="17" customWidth="1"/>
    <col min="15112" max="15112" width="0" style="17" hidden="1" customWidth="1"/>
    <col min="15113" max="15113" width="18" style="17" customWidth="1"/>
    <col min="15114" max="15115" width="9.140625" style="17"/>
    <col min="15116" max="15116" width="10.140625" style="17" bestFit="1" customWidth="1"/>
    <col min="15117" max="15358" width="9.140625" style="17"/>
    <col min="15359" max="15359" width="4.85546875" style="17" customWidth="1"/>
    <col min="15360" max="15360" width="9.5703125" style="17" customWidth="1"/>
    <col min="15361" max="15361" width="12" style="17" customWidth="1"/>
    <col min="15362" max="15362" width="12.7109375" style="17" customWidth="1"/>
    <col min="15363" max="15364" width="0" style="17" hidden="1" customWidth="1"/>
    <col min="15365" max="15365" width="11.7109375" style="17" customWidth="1"/>
    <col min="15366" max="15366" width="60.85546875" style="17" customWidth="1"/>
    <col min="15367" max="15367" width="43.5703125" style="17" customWidth="1"/>
    <col min="15368" max="15368" width="0" style="17" hidden="1" customWidth="1"/>
    <col min="15369" max="15369" width="18" style="17" customWidth="1"/>
    <col min="15370" max="15371" width="9.140625" style="17"/>
    <col min="15372" max="15372" width="10.140625" style="17" bestFit="1" customWidth="1"/>
    <col min="15373" max="15614" width="9.140625" style="17"/>
    <col min="15615" max="15615" width="4.85546875" style="17" customWidth="1"/>
    <col min="15616" max="15616" width="9.5703125" style="17" customWidth="1"/>
    <col min="15617" max="15617" width="12" style="17" customWidth="1"/>
    <col min="15618" max="15618" width="12.7109375" style="17" customWidth="1"/>
    <col min="15619" max="15620" width="0" style="17" hidden="1" customWidth="1"/>
    <col min="15621" max="15621" width="11.7109375" style="17" customWidth="1"/>
    <col min="15622" max="15622" width="60.85546875" style="17" customWidth="1"/>
    <col min="15623" max="15623" width="43.5703125" style="17" customWidth="1"/>
    <col min="15624" max="15624" width="0" style="17" hidden="1" customWidth="1"/>
    <col min="15625" max="15625" width="18" style="17" customWidth="1"/>
    <col min="15626" max="15627" width="9.140625" style="17"/>
    <col min="15628" max="15628" width="10.140625" style="17" bestFit="1" customWidth="1"/>
    <col min="15629" max="15870" width="9.140625" style="17"/>
    <col min="15871" max="15871" width="4.85546875" style="17" customWidth="1"/>
    <col min="15872" max="15872" width="9.5703125" style="17" customWidth="1"/>
    <col min="15873" max="15873" width="12" style="17" customWidth="1"/>
    <col min="15874" max="15874" width="12.7109375" style="17" customWidth="1"/>
    <col min="15875" max="15876" width="0" style="17" hidden="1" customWidth="1"/>
    <col min="15877" max="15877" width="11.7109375" style="17" customWidth="1"/>
    <col min="15878" max="15878" width="60.85546875" style="17" customWidth="1"/>
    <col min="15879" max="15879" width="43.5703125" style="17" customWidth="1"/>
    <col min="15880" max="15880" width="0" style="17" hidden="1" customWidth="1"/>
    <col min="15881" max="15881" width="18" style="17" customWidth="1"/>
    <col min="15882" max="15883" width="9.140625" style="17"/>
    <col min="15884" max="15884" width="10.140625" style="17" bestFit="1" customWidth="1"/>
    <col min="15885" max="16126" width="9.140625" style="17"/>
    <col min="16127" max="16127" width="4.85546875" style="17" customWidth="1"/>
    <col min="16128" max="16128" width="9.5703125" style="17" customWidth="1"/>
    <col min="16129" max="16129" width="12" style="17" customWidth="1"/>
    <col min="16130" max="16130" width="12.7109375" style="17" customWidth="1"/>
    <col min="16131" max="16132" width="0" style="17" hidden="1" customWidth="1"/>
    <col min="16133" max="16133" width="11.7109375" style="17" customWidth="1"/>
    <col min="16134" max="16134" width="60.85546875" style="17" customWidth="1"/>
    <col min="16135" max="16135" width="43.5703125" style="17" customWidth="1"/>
    <col min="16136" max="16136" width="0" style="17" hidden="1" customWidth="1"/>
    <col min="16137" max="16137" width="18" style="17" customWidth="1"/>
    <col min="16138" max="16139" width="9.140625" style="17"/>
    <col min="16140" max="16140" width="10.140625" style="17" bestFit="1" customWidth="1"/>
    <col min="16141" max="16384" width="9.140625" style="17"/>
  </cols>
  <sheetData>
    <row r="1" spans="1:15" ht="62.25" customHeight="1">
      <c r="A1" s="59"/>
      <c r="B1" s="115"/>
      <c r="C1" s="116"/>
      <c r="D1" s="116"/>
      <c r="E1" s="117"/>
      <c r="F1" s="118"/>
      <c r="G1" s="119" t="s">
        <v>116</v>
      </c>
      <c r="H1" s="120"/>
      <c r="I1" s="121"/>
    </row>
    <row r="2" spans="1:15" s="45" customFormat="1" ht="18" customHeight="1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15" s="45" customFormat="1" ht="13.5" customHeight="1">
      <c r="A3" s="131" t="s">
        <v>28</v>
      </c>
      <c r="B3" s="131"/>
      <c r="C3" s="131"/>
      <c r="D3" s="131"/>
      <c r="E3" s="131"/>
      <c r="F3" s="131"/>
      <c r="G3" s="131"/>
      <c r="H3" s="131"/>
      <c r="I3" s="131"/>
    </row>
    <row r="4" spans="1:15" s="45" customFormat="1" ht="17.25" customHeight="1">
      <c r="A4" s="43"/>
      <c r="B4" s="43"/>
      <c r="C4" s="41"/>
      <c r="D4" s="41"/>
      <c r="E4" s="43"/>
      <c r="F4" s="42" t="s">
        <v>18</v>
      </c>
      <c r="G4" s="43"/>
      <c r="H4" s="43"/>
      <c r="I4" s="8"/>
    </row>
    <row r="5" spans="1:15" s="45" customFormat="1" ht="15.75" customHeight="1">
      <c r="A5" s="131" t="s">
        <v>53</v>
      </c>
      <c r="B5" s="131"/>
      <c r="C5" s="131"/>
      <c r="D5" s="131"/>
      <c r="E5" s="131"/>
      <c r="F5" s="131"/>
      <c r="G5" s="131"/>
      <c r="H5" s="131"/>
      <c r="I5" s="131"/>
    </row>
    <row r="6" spans="1:15" s="1" customFormat="1" ht="12" hidden="1" customHeight="1">
      <c r="B6" s="132"/>
      <c r="C6" s="132"/>
      <c r="D6" s="132"/>
      <c r="E6" s="132"/>
      <c r="F6" s="39"/>
      <c r="G6" s="38"/>
      <c r="H6" s="40"/>
      <c r="I6" s="38"/>
    </row>
    <row r="7" spans="1:15" s="1" customFormat="1" ht="55.5" customHeight="1">
      <c r="A7" s="7"/>
      <c r="B7" s="2" t="s">
        <v>1</v>
      </c>
      <c r="C7" s="4" t="s">
        <v>8</v>
      </c>
      <c r="D7" s="4" t="s">
        <v>4</v>
      </c>
      <c r="E7" s="3" t="s">
        <v>14</v>
      </c>
      <c r="F7" s="3" t="s">
        <v>5</v>
      </c>
      <c r="G7" s="3" t="s">
        <v>6</v>
      </c>
      <c r="H7" s="4" t="s">
        <v>10</v>
      </c>
      <c r="I7" s="54" t="s">
        <v>2</v>
      </c>
    </row>
    <row r="8" spans="1:15" s="1" customFormat="1" ht="33" customHeight="1">
      <c r="A8" s="133" t="s">
        <v>3</v>
      </c>
      <c r="B8" s="123" t="s">
        <v>22</v>
      </c>
      <c r="C8" s="124"/>
      <c r="D8" s="124"/>
      <c r="E8" s="124"/>
      <c r="F8" s="124"/>
      <c r="G8" s="124"/>
      <c r="H8" s="124"/>
      <c r="I8" s="124"/>
      <c r="J8" s="50"/>
      <c r="K8" s="50"/>
      <c r="L8" s="50"/>
      <c r="M8" s="50"/>
      <c r="N8" s="50"/>
      <c r="O8" s="50"/>
    </row>
    <row r="9" spans="1:15" s="1" customFormat="1" ht="18" customHeight="1">
      <c r="A9" s="122"/>
      <c r="B9" s="87" t="s">
        <v>11</v>
      </c>
      <c r="C9" s="108">
        <f>C10+C14</f>
        <v>0</v>
      </c>
      <c r="D9" s="108">
        <f>D10+D14</f>
        <v>0</v>
      </c>
      <c r="E9" s="5"/>
      <c r="F9" s="5"/>
      <c r="G9" s="64"/>
      <c r="H9" s="49"/>
      <c r="I9" s="34"/>
      <c r="J9" s="50"/>
      <c r="K9" s="50"/>
      <c r="L9" s="50"/>
      <c r="M9" s="50"/>
      <c r="N9" s="50"/>
      <c r="O9" s="50"/>
    </row>
    <row r="10" spans="1:15" s="48" customFormat="1" ht="21.75" customHeight="1">
      <c r="A10" s="122"/>
      <c r="B10" s="51">
        <v>2270</v>
      </c>
      <c r="C10" s="74">
        <f>SUM(C11:C13)</f>
        <v>0</v>
      </c>
      <c r="D10" s="74">
        <f>SUM(D11:D13)</f>
        <v>0</v>
      </c>
      <c r="E10" s="79"/>
      <c r="F10" s="109"/>
      <c r="G10" s="110"/>
      <c r="H10" s="110"/>
      <c r="I10" s="34"/>
      <c r="J10" s="50"/>
      <c r="K10" s="50"/>
      <c r="L10" s="50"/>
      <c r="M10" s="50"/>
      <c r="N10" s="50"/>
      <c r="O10" s="50"/>
    </row>
    <row r="11" spans="1:15" s="1" customFormat="1" ht="67.5" hidden="1" customHeight="1">
      <c r="A11" s="122"/>
      <c r="B11" s="6">
        <v>2274</v>
      </c>
      <c r="C11" s="71"/>
      <c r="D11" s="71"/>
      <c r="E11" s="5"/>
      <c r="F11" s="47"/>
      <c r="G11" s="111"/>
      <c r="H11" s="110"/>
      <c r="I11" s="34"/>
      <c r="J11" s="50"/>
      <c r="K11" s="50"/>
      <c r="L11" s="50"/>
      <c r="M11" s="50"/>
      <c r="N11" s="50"/>
      <c r="O11" s="50"/>
    </row>
    <row r="12" spans="1:15" s="1" customFormat="1" ht="21.75" hidden="1" customHeight="1">
      <c r="A12" s="122"/>
      <c r="B12" s="51"/>
      <c r="C12" s="71"/>
      <c r="D12" s="71"/>
      <c r="E12" s="79"/>
      <c r="F12" s="49"/>
      <c r="G12" s="112"/>
      <c r="H12" s="110"/>
      <c r="I12" s="34"/>
      <c r="J12" s="50"/>
      <c r="K12" s="50"/>
      <c r="L12" s="50"/>
      <c r="M12" s="50"/>
      <c r="N12" s="50"/>
      <c r="O12" s="50"/>
    </row>
    <row r="13" spans="1:15" s="1" customFormat="1" ht="21.75" hidden="1" customHeight="1">
      <c r="A13" s="122"/>
      <c r="B13" s="51"/>
      <c r="C13" s="71"/>
      <c r="D13" s="71"/>
      <c r="E13" s="79"/>
      <c r="F13" s="49"/>
      <c r="G13" s="112"/>
      <c r="H13" s="110"/>
      <c r="I13" s="34"/>
      <c r="J13" s="50"/>
      <c r="K13" s="50"/>
      <c r="L13" s="50"/>
      <c r="M13" s="50"/>
      <c r="N13" s="50"/>
      <c r="O13" s="50"/>
    </row>
    <row r="14" spans="1:15" s="53" customFormat="1" ht="21.75" customHeight="1">
      <c r="A14" s="122"/>
      <c r="B14" s="79">
        <v>2600</v>
      </c>
      <c r="C14" s="77">
        <f>SUM(C15:C17)</f>
        <v>0</v>
      </c>
      <c r="D14" s="77">
        <f>SUM(D15:D17)</f>
        <v>0</v>
      </c>
      <c r="E14" s="79"/>
      <c r="F14" s="49"/>
      <c r="G14" s="109"/>
      <c r="H14" s="109"/>
      <c r="I14" s="52"/>
      <c r="J14" s="50"/>
      <c r="K14" s="50"/>
      <c r="L14" s="50"/>
      <c r="M14" s="50"/>
      <c r="N14" s="50"/>
      <c r="O14" s="50"/>
    </row>
    <row r="15" spans="1:15" ht="71.25" hidden="1" customHeight="1">
      <c r="A15" s="122"/>
      <c r="B15" s="10"/>
      <c r="C15" s="11"/>
      <c r="D15" s="11"/>
      <c r="E15" s="14"/>
      <c r="F15" s="37"/>
      <c r="G15" s="25"/>
      <c r="H15" s="22"/>
      <c r="I15" s="26"/>
      <c r="J15" s="20"/>
      <c r="K15" s="20"/>
      <c r="L15" s="20"/>
      <c r="M15" s="20"/>
      <c r="N15" s="20"/>
      <c r="O15" s="20"/>
    </row>
    <row r="16" spans="1:15" ht="71.25" hidden="1" customHeight="1">
      <c r="A16" s="122"/>
      <c r="B16" s="10"/>
      <c r="C16" s="11"/>
      <c r="D16" s="11"/>
      <c r="E16" s="14"/>
      <c r="F16" s="37"/>
      <c r="G16" s="25"/>
      <c r="H16" s="22"/>
      <c r="I16" s="26"/>
      <c r="J16" s="20"/>
      <c r="K16" s="20"/>
      <c r="L16" s="20"/>
      <c r="M16" s="20"/>
      <c r="N16" s="20"/>
      <c r="O16" s="20"/>
    </row>
    <row r="17" spans="1:15" ht="21.75" hidden="1" customHeight="1">
      <c r="A17" s="122"/>
      <c r="B17" s="12"/>
      <c r="C17" s="11"/>
      <c r="D17" s="11"/>
      <c r="E17" s="23"/>
      <c r="F17" s="36"/>
      <c r="G17" s="22"/>
      <c r="H17" s="22"/>
      <c r="I17" s="13"/>
      <c r="J17" s="20"/>
      <c r="K17" s="20"/>
      <c r="L17" s="20"/>
      <c r="M17" s="20"/>
      <c r="N17" s="20"/>
      <c r="O17" s="20"/>
    </row>
    <row r="18" spans="1:15" ht="18" customHeight="1">
      <c r="A18" s="122"/>
      <c r="B18" s="123" t="s">
        <v>20</v>
      </c>
      <c r="C18" s="124"/>
      <c r="D18" s="124"/>
      <c r="E18" s="124"/>
      <c r="F18" s="124"/>
      <c r="G18" s="124"/>
      <c r="H18" s="124"/>
      <c r="I18" s="124"/>
    </row>
    <row r="19" spans="1:15" s="1" customFormat="1" ht="23.25" customHeight="1">
      <c r="A19" s="122"/>
      <c r="B19" s="87" t="s">
        <v>11</v>
      </c>
      <c r="C19" s="77">
        <f>C20+C21+C22+C33+C34+C53+C57+C61+C71+C73</f>
        <v>2888.1000000000004</v>
      </c>
      <c r="D19" s="77">
        <f>D20+D21+D22+D33+D34+D53+D57+D61+D71+D73</f>
        <v>1805.7999999999997</v>
      </c>
      <c r="E19" s="5"/>
      <c r="F19" s="72"/>
      <c r="G19" s="64"/>
      <c r="H19" s="49"/>
      <c r="I19" s="34"/>
      <c r="J19" s="55"/>
    </row>
    <row r="20" spans="1:15" s="1" customFormat="1" ht="36" customHeight="1">
      <c r="A20" s="122"/>
      <c r="B20" s="79">
        <v>2111</v>
      </c>
      <c r="C20" s="79">
        <v>49.6</v>
      </c>
      <c r="D20" s="77"/>
      <c r="E20" s="5" t="s">
        <v>15</v>
      </c>
      <c r="F20" s="73" t="s">
        <v>102</v>
      </c>
      <c r="G20" s="64" t="s">
        <v>9</v>
      </c>
      <c r="H20" s="49"/>
      <c r="I20" s="34" t="s">
        <v>103</v>
      </c>
      <c r="J20" s="55"/>
    </row>
    <row r="21" spans="1:15" s="1" customFormat="1" ht="36" customHeight="1">
      <c r="A21" s="122"/>
      <c r="B21" s="79">
        <v>2120</v>
      </c>
      <c r="C21" s="79">
        <v>11.6</v>
      </c>
      <c r="D21" s="77"/>
      <c r="E21" s="5" t="s">
        <v>15</v>
      </c>
      <c r="F21" s="73" t="s">
        <v>105</v>
      </c>
      <c r="G21" s="64" t="s">
        <v>9</v>
      </c>
      <c r="H21" s="49"/>
      <c r="I21" s="34" t="s">
        <v>104</v>
      </c>
      <c r="J21" s="55"/>
    </row>
    <row r="22" spans="1:15" s="1" customFormat="1" ht="19.5" customHeight="1">
      <c r="A22" s="122"/>
      <c r="B22" s="79">
        <v>2210</v>
      </c>
      <c r="C22" s="77">
        <f>SUM(C23:C32)</f>
        <v>195.4</v>
      </c>
      <c r="D22" s="77">
        <f>SUM(D23:D32)</f>
        <v>170.3</v>
      </c>
      <c r="E22" s="14"/>
      <c r="F22" s="14"/>
      <c r="G22" s="9"/>
      <c r="H22" s="21"/>
      <c r="I22" s="13"/>
      <c r="K22" s="55"/>
    </row>
    <row r="23" spans="1:15" ht="24" hidden="1" customHeight="1">
      <c r="A23" s="122"/>
      <c r="B23" s="12"/>
      <c r="C23" s="11"/>
      <c r="D23" s="11"/>
      <c r="E23" s="14"/>
      <c r="F23" s="37"/>
      <c r="G23" s="9"/>
      <c r="H23" s="21"/>
      <c r="I23" s="26"/>
    </row>
    <row r="24" spans="1:15" ht="87" hidden="1" customHeight="1">
      <c r="A24" s="122"/>
      <c r="B24" s="12"/>
      <c r="C24" s="11"/>
      <c r="D24" s="15"/>
      <c r="E24" s="14" t="s">
        <v>37</v>
      </c>
      <c r="F24" s="37" t="s">
        <v>38</v>
      </c>
      <c r="G24" s="9" t="s">
        <v>9</v>
      </c>
      <c r="H24" s="21"/>
      <c r="I24" s="13" t="s">
        <v>45</v>
      </c>
    </row>
    <row r="25" spans="1:15" ht="40.5" customHeight="1">
      <c r="A25" s="122"/>
      <c r="B25" s="6"/>
      <c r="C25" s="72">
        <v>60.2</v>
      </c>
      <c r="D25" s="72">
        <v>47.6</v>
      </c>
      <c r="E25" s="5" t="s">
        <v>16</v>
      </c>
      <c r="F25" s="69" t="s">
        <v>106</v>
      </c>
      <c r="G25" s="64" t="s">
        <v>9</v>
      </c>
      <c r="H25" s="28"/>
      <c r="I25" s="13"/>
      <c r="K25" s="83"/>
    </row>
    <row r="26" spans="1:15" ht="40.5" customHeight="1">
      <c r="A26" s="122"/>
      <c r="B26" s="6"/>
      <c r="C26" s="82">
        <v>2</v>
      </c>
      <c r="D26" s="82"/>
      <c r="E26" s="5" t="s">
        <v>50</v>
      </c>
      <c r="F26" s="69" t="s">
        <v>107</v>
      </c>
      <c r="G26" s="64" t="s">
        <v>9</v>
      </c>
      <c r="H26" s="28"/>
      <c r="I26" s="13"/>
      <c r="K26" s="83"/>
    </row>
    <row r="27" spans="1:15" ht="60" customHeight="1">
      <c r="A27" s="122"/>
      <c r="B27" s="10"/>
      <c r="C27" s="82">
        <v>70.2</v>
      </c>
      <c r="D27" s="82">
        <v>70.2</v>
      </c>
      <c r="E27" s="5" t="s">
        <v>17</v>
      </c>
      <c r="F27" s="47" t="s">
        <v>55</v>
      </c>
      <c r="G27" s="64" t="s">
        <v>9</v>
      </c>
      <c r="H27" s="28"/>
      <c r="I27" s="13"/>
    </row>
    <row r="28" spans="1:15" ht="20.25" customHeight="1">
      <c r="A28" s="122"/>
      <c r="B28" s="10"/>
      <c r="C28" s="82">
        <v>9.6999999999999993</v>
      </c>
      <c r="D28" s="84">
        <v>4.0999999999999996</v>
      </c>
      <c r="E28" s="63" t="s">
        <v>23</v>
      </c>
      <c r="F28" s="52" t="s">
        <v>56</v>
      </c>
      <c r="G28" s="64" t="s">
        <v>9</v>
      </c>
      <c r="H28" s="28"/>
      <c r="I28" s="13"/>
    </row>
    <row r="29" spans="1:15" ht="45" hidden="1" customHeight="1">
      <c r="A29" s="122"/>
      <c r="B29" s="10"/>
      <c r="C29" s="28"/>
      <c r="D29" s="28"/>
      <c r="E29" s="14"/>
      <c r="F29" s="44"/>
      <c r="G29" s="9"/>
      <c r="H29" s="28"/>
      <c r="I29" s="13"/>
    </row>
    <row r="30" spans="1:15" ht="73.5" customHeight="1">
      <c r="A30" s="122"/>
      <c r="B30" s="10"/>
      <c r="C30" s="71">
        <v>48.4</v>
      </c>
      <c r="D30" s="71">
        <v>48.4</v>
      </c>
      <c r="E30" s="5" t="s">
        <v>25</v>
      </c>
      <c r="F30" s="52" t="s">
        <v>57</v>
      </c>
      <c r="G30" s="64" t="s">
        <v>9</v>
      </c>
      <c r="H30" s="28"/>
      <c r="I30" s="13"/>
    </row>
    <row r="31" spans="1:15" s="1" customFormat="1" ht="27.75" customHeight="1">
      <c r="A31" s="122"/>
      <c r="B31" s="51"/>
      <c r="C31" s="71">
        <v>2.8</v>
      </c>
      <c r="D31" s="71"/>
      <c r="E31" s="5" t="s">
        <v>58</v>
      </c>
      <c r="F31" s="47" t="s">
        <v>59</v>
      </c>
      <c r="G31" s="64" t="s">
        <v>9</v>
      </c>
      <c r="H31" s="49"/>
      <c r="I31" s="34"/>
    </row>
    <row r="32" spans="1:15" s="1" customFormat="1" ht="25.5" customHeight="1">
      <c r="A32" s="122"/>
      <c r="B32" s="51"/>
      <c r="C32" s="71">
        <v>2.1</v>
      </c>
      <c r="D32" s="71"/>
      <c r="E32" s="5" t="s">
        <v>60</v>
      </c>
      <c r="F32" s="47" t="s">
        <v>61</v>
      </c>
      <c r="G32" s="64" t="s">
        <v>9</v>
      </c>
      <c r="H32" s="49"/>
      <c r="I32" s="34"/>
    </row>
    <row r="33" spans="1:19" ht="19.5" customHeight="1">
      <c r="A33" s="122"/>
      <c r="B33" s="79">
        <v>2230</v>
      </c>
      <c r="C33" s="16"/>
      <c r="D33" s="16"/>
      <c r="E33" s="23"/>
      <c r="F33" s="21"/>
      <c r="G33" s="9"/>
      <c r="H33" s="21"/>
      <c r="I33" s="27"/>
    </row>
    <row r="34" spans="1:19" s="1" customFormat="1" ht="19.5" customHeight="1">
      <c r="A34" s="122"/>
      <c r="B34" s="79">
        <v>2240</v>
      </c>
      <c r="C34" s="77">
        <f>SUM(C35:C52)</f>
        <v>1974.7</v>
      </c>
      <c r="D34" s="77">
        <f>SUM(D35:D52)</f>
        <v>1078.4999999999998</v>
      </c>
      <c r="E34" s="5"/>
      <c r="F34" s="14"/>
      <c r="G34" s="9"/>
      <c r="H34" s="21"/>
      <c r="I34" s="86"/>
      <c r="K34" s="55"/>
    </row>
    <row r="35" spans="1:19" ht="29.25" customHeight="1">
      <c r="A35" s="122"/>
      <c r="B35" s="51"/>
      <c r="C35" s="71">
        <v>0.3</v>
      </c>
      <c r="D35" s="71">
        <v>0.3</v>
      </c>
      <c r="E35" s="5" t="s">
        <v>48</v>
      </c>
      <c r="F35" s="52" t="s">
        <v>62</v>
      </c>
      <c r="G35" s="64" t="s">
        <v>9</v>
      </c>
      <c r="H35" s="21"/>
      <c r="I35" s="86"/>
      <c r="K35" s="55"/>
    </row>
    <row r="36" spans="1:19" ht="99.75" customHeight="1">
      <c r="A36" s="122"/>
      <c r="B36" s="12"/>
      <c r="C36" s="71">
        <v>228.8</v>
      </c>
      <c r="D36" s="71">
        <v>225.2</v>
      </c>
      <c r="E36" s="5" t="s">
        <v>16</v>
      </c>
      <c r="F36" s="52" t="s">
        <v>63</v>
      </c>
      <c r="G36" s="64" t="s">
        <v>9</v>
      </c>
      <c r="H36" s="21"/>
      <c r="I36" s="13"/>
      <c r="S36" s="61"/>
    </row>
    <row r="37" spans="1:19" ht="123.75" customHeight="1">
      <c r="A37" s="122"/>
      <c r="B37" s="12"/>
      <c r="C37" s="71">
        <v>1073.2</v>
      </c>
      <c r="D37" s="71">
        <v>500.3</v>
      </c>
      <c r="E37" s="5" t="s">
        <v>17</v>
      </c>
      <c r="F37" s="46" t="s">
        <v>64</v>
      </c>
      <c r="G37" s="64" t="s">
        <v>9</v>
      </c>
      <c r="H37" s="21"/>
      <c r="I37" s="13"/>
      <c r="S37" s="60"/>
    </row>
    <row r="38" spans="1:19" ht="19.5" hidden="1" customHeight="1">
      <c r="A38" s="122"/>
      <c r="B38" s="12"/>
      <c r="C38" s="70"/>
      <c r="D38" s="70"/>
      <c r="E38" s="14" t="s">
        <v>30</v>
      </c>
      <c r="F38" s="44"/>
      <c r="G38" s="9" t="s">
        <v>9</v>
      </c>
      <c r="H38" s="21"/>
      <c r="I38" s="13"/>
    </row>
    <row r="39" spans="1:19" ht="19.5" hidden="1" customHeight="1">
      <c r="A39" s="122"/>
      <c r="B39" s="12"/>
      <c r="C39" s="70"/>
      <c r="D39" s="70"/>
      <c r="E39" s="14" t="s">
        <v>32</v>
      </c>
      <c r="F39" s="44"/>
      <c r="G39" s="9" t="s">
        <v>9</v>
      </c>
      <c r="H39" s="21"/>
      <c r="I39" s="13"/>
    </row>
    <row r="40" spans="1:19" ht="30.75" customHeight="1">
      <c r="A40" s="122"/>
      <c r="B40" s="12"/>
      <c r="C40" s="71">
        <v>0.5</v>
      </c>
      <c r="D40" s="71">
        <v>0.5</v>
      </c>
      <c r="E40" s="5" t="s">
        <v>49</v>
      </c>
      <c r="F40" s="52" t="s">
        <v>65</v>
      </c>
      <c r="G40" s="64" t="s">
        <v>9</v>
      </c>
      <c r="H40" s="21"/>
      <c r="I40" s="13"/>
    </row>
    <row r="41" spans="1:19" ht="42" customHeight="1">
      <c r="A41" s="122"/>
      <c r="B41" s="12"/>
      <c r="C41" s="71">
        <v>278.3</v>
      </c>
      <c r="D41" s="71"/>
      <c r="E41" s="5" t="s">
        <v>50</v>
      </c>
      <c r="F41" s="52" t="s">
        <v>66</v>
      </c>
      <c r="G41" s="64" t="s">
        <v>9</v>
      </c>
      <c r="H41" s="21"/>
      <c r="I41" s="13"/>
    </row>
    <row r="42" spans="1:19" ht="36.75" hidden="1" customHeight="1">
      <c r="A42" s="122"/>
      <c r="B42" s="12"/>
      <c r="C42" s="11"/>
      <c r="D42" s="11"/>
      <c r="E42" s="14" t="s">
        <v>31</v>
      </c>
      <c r="F42" s="44"/>
      <c r="G42" s="9" t="s">
        <v>9</v>
      </c>
      <c r="H42" s="21"/>
      <c r="I42" s="26"/>
    </row>
    <row r="43" spans="1:19" ht="37.5" hidden="1" customHeight="1">
      <c r="A43" s="122"/>
      <c r="B43" s="12"/>
      <c r="C43" s="11"/>
      <c r="D43" s="11"/>
      <c r="E43" s="14" t="s">
        <v>33</v>
      </c>
      <c r="F43" s="44"/>
      <c r="G43" s="9" t="s">
        <v>9</v>
      </c>
      <c r="H43" s="21"/>
      <c r="I43" s="26"/>
      <c r="S43" s="60">
        <f>D22+D34+D71</f>
        <v>1805.7999999999997</v>
      </c>
    </row>
    <row r="44" spans="1:19" ht="44.25" hidden="1" customHeight="1">
      <c r="A44" s="122"/>
      <c r="B44" s="12"/>
      <c r="C44" s="11"/>
      <c r="D44" s="11"/>
      <c r="E44" s="14" t="s">
        <v>34</v>
      </c>
      <c r="F44" s="44"/>
      <c r="G44" s="9" t="s">
        <v>9</v>
      </c>
      <c r="H44" s="21"/>
      <c r="I44" s="26"/>
      <c r="S44" s="60"/>
    </row>
    <row r="45" spans="1:19" ht="47.25" customHeight="1">
      <c r="A45" s="122"/>
      <c r="B45" s="51"/>
      <c r="C45" s="71">
        <v>9.6999999999999993</v>
      </c>
      <c r="D45" s="71"/>
      <c r="E45" s="5" t="s">
        <v>35</v>
      </c>
      <c r="F45" s="52" t="s">
        <v>115</v>
      </c>
      <c r="G45" s="64" t="s">
        <v>9</v>
      </c>
      <c r="H45" s="88"/>
      <c r="I45" s="80"/>
      <c r="S45" s="60"/>
    </row>
    <row r="46" spans="1:19" ht="27.75" customHeight="1">
      <c r="A46" s="122"/>
      <c r="B46" s="12"/>
      <c r="C46" s="71">
        <v>199.1</v>
      </c>
      <c r="D46" s="71">
        <v>167.4</v>
      </c>
      <c r="E46" s="5" t="s">
        <v>23</v>
      </c>
      <c r="F46" s="52" t="s">
        <v>68</v>
      </c>
      <c r="G46" s="64" t="s">
        <v>9</v>
      </c>
      <c r="H46" s="21"/>
      <c r="I46" s="26"/>
      <c r="S46" s="60"/>
    </row>
    <row r="47" spans="1:19" ht="26.25" customHeight="1">
      <c r="A47" s="122"/>
      <c r="B47" s="12"/>
      <c r="C47" s="71">
        <v>9.4</v>
      </c>
      <c r="D47" s="71">
        <v>9.4</v>
      </c>
      <c r="E47" s="5" t="s">
        <v>26</v>
      </c>
      <c r="F47" s="52" t="s">
        <v>67</v>
      </c>
      <c r="G47" s="64" t="s">
        <v>9</v>
      </c>
      <c r="H47" s="21"/>
      <c r="I47" s="26"/>
    </row>
    <row r="48" spans="1:19" ht="26.25" hidden="1" customHeight="1">
      <c r="A48" s="122"/>
      <c r="B48" s="12"/>
      <c r="C48" s="11"/>
      <c r="D48" s="11"/>
      <c r="E48" s="14" t="s">
        <v>25</v>
      </c>
      <c r="F48" s="44"/>
      <c r="G48" s="9" t="s">
        <v>9</v>
      </c>
      <c r="H48" s="21"/>
      <c r="I48" s="26"/>
    </row>
    <row r="49" spans="1:11" ht="26.25" hidden="1" customHeight="1">
      <c r="A49" s="122"/>
      <c r="B49" s="12"/>
      <c r="C49" s="11"/>
      <c r="D49" s="11"/>
      <c r="E49" s="14"/>
      <c r="F49" s="44"/>
      <c r="G49" s="9"/>
      <c r="H49" s="21"/>
      <c r="I49" s="26"/>
    </row>
    <row r="50" spans="1:11" ht="46.5" customHeight="1">
      <c r="A50" s="122"/>
      <c r="B50" s="12"/>
      <c r="C50" s="71">
        <v>24.8</v>
      </c>
      <c r="D50" s="71">
        <v>24.8</v>
      </c>
      <c r="E50" s="5">
        <v>1210180</v>
      </c>
      <c r="F50" s="52" t="s">
        <v>93</v>
      </c>
      <c r="G50" s="64" t="s">
        <v>9</v>
      </c>
      <c r="H50" s="21"/>
      <c r="I50" s="26"/>
      <c r="K50" s="85"/>
    </row>
    <row r="51" spans="1:11" ht="39" customHeight="1">
      <c r="A51" s="122"/>
      <c r="B51" s="12"/>
      <c r="C51" s="71">
        <v>28</v>
      </c>
      <c r="D51" s="71">
        <v>28</v>
      </c>
      <c r="E51" s="5">
        <v>1217130</v>
      </c>
      <c r="F51" s="52" t="s">
        <v>94</v>
      </c>
      <c r="G51" s="64" t="s">
        <v>9</v>
      </c>
      <c r="H51" s="21"/>
      <c r="I51" s="34" t="s">
        <v>96</v>
      </c>
    </row>
    <row r="52" spans="1:11" ht="28.5" customHeight="1">
      <c r="A52" s="122"/>
      <c r="B52" s="12"/>
      <c r="C52" s="71">
        <v>122.6</v>
      </c>
      <c r="D52" s="71">
        <v>122.6</v>
      </c>
      <c r="E52" s="5">
        <v>1218110</v>
      </c>
      <c r="F52" s="52" t="s">
        <v>108</v>
      </c>
      <c r="G52" s="64" t="s">
        <v>9</v>
      </c>
      <c r="H52" s="21"/>
      <c r="I52" s="34"/>
    </row>
    <row r="53" spans="1:11" s="48" customFormat="1" ht="19.5" customHeight="1">
      <c r="A53" s="122"/>
      <c r="B53" s="79">
        <v>2250</v>
      </c>
      <c r="C53" s="77">
        <f>SUM(C54:C56)</f>
        <v>0</v>
      </c>
      <c r="D53" s="77">
        <f>SUM(D54:D56)</f>
        <v>0</v>
      </c>
      <c r="E53" s="79"/>
      <c r="F53" s="79"/>
      <c r="G53" s="89"/>
      <c r="H53" s="49"/>
      <c r="I53" s="34"/>
    </row>
    <row r="54" spans="1:11" ht="19.5" hidden="1" customHeight="1">
      <c r="A54" s="122"/>
      <c r="B54" s="51"/>
      <c r="C54" s="71"/>
      <c r="D54" s="74"/>
      <c r="E54" s="5"/>
      <c r="F54" s="47"/>
      <c r="G54" s="64" t="s">
        <v>9</v>
      </c>
      <c r="H54" s="49"/>
      <c r="I54" s="80"/>
    </row>
    <row r="55" spans="1:11" ht="19.5" hidden="1" customHeight="1">
      <c r="A55" s="122"/>
      <c r="B55" s="51"/>
      <c r="C55" s="71"/>
      <c r="D55" s="74"/>
      <c r="E55" s="5"/>
      <c r="F55" s="5"/>
      <c r="G55" s="64" t="s">
        <v>9</v>
      </c>
      <c r="H55" s="49"/>
      <c r="I55" s="34"/>
    </row>
    <row r="56" spans="1:11" ht="19.5" hidden="1" customHeight="1">
      <c r="A56" s="122"/>
      <c r="B56" s="51"/>
      <c r="C56" s="71"/>
      <c r="D56" s="74"/>
      <c r="E56" s="5"/>
      <c r="F56" s="5"/>
      <c r="G56" s="64" t="s">
        <v>9</v>
      </c>
      <c r="H56" s="49"/>
      <c r="I56" s="34"/>
    </row>
    <row r="57" spans="1:11" s="1" customFormat="1" ht="19.5" customHeight="1">
      <c r="A57" s="122"/>
      <c r="B57" s="79">
        <v>2270</v>
      </c>
      <c r="C57" s="77">
        <f>SUM(C58:C60)</f>
        <v>0</v>
      </c>
      <c r="D57" s="77">
        <f>SUM(D58:D60)</f>
        <v>0</v>
      </c>
      <c r="E57" s="5"/>
      <c r="F57" s="5"/>
      <c r="G57" s="64" t="s">
        <v>9</v>
      </c>
      <c r="H57" s="49"/>
      <c r="I57" s="34"/>
    </row>
    <row r="58" spans="1:11" s="1" customFormat="1" ht="19.5" hidden="1" customHeight="1">
      <c r="A58" s="122"/>
      <c r="B58" s="6">
        <v>2272</v>
      </c>
      <c r="C58" s="74"/>
      <c r="D58" s="74"/>
      <c r="E58" s="5"/>
      <c r="F58" s="47"/>
      <c r="G58" s="64" t="s">
        <v>9</v>
      </c>
      <c r="H58" s="49"/>
      <c r="I58" s="34"/>
    </row>
    <row r="59" spans="1:11" ht="19.5" hidden="1" customHeight="1">
      <c r="A59" s="122"/>
      <c r="B59" s="6">
        <v>2273</v>
      </c>
      <c r="C59" s="71"/>
      <c r="D59" s="71"/>
      <c r="E59" s="5"/>
      <c r="F59" s="47"/>
      <c r="G59" s="64" t="s">
        <v>9</v>
      </c>
      <c r="H59" s="49"/>
      <c r="I59" s="34"/>
    </row>
    <row r="60" spans="1:11" ht="22.5" hidden="1" customHeight="1">
      <c r="A60" s="122"/>
      <c r="B60" s="6">
        <v>2274</v>
      </c>
      <c r="C60" s="71"/>
      <c r="D60" s="71"/>
      <c r="E60" s="5"/>
      <c r="F60" s="47"/>
      <c r="G60" s="64" t="s">
        <v>9</v>
      </c>
      <c r="H60" s="49"/>
      <c r="I60" s="34"/>
    </row>
    <row r="61" spans="1:11" ht="19.5" customHeight="1">
      <c r="A61" s="122"/>
      <c r="B61" s="79">
        <v>2282</v>
      </c>
      <c r="C61" s="77">
        <f>SUM(C62:C70)</f>
        <v>99.799999999999969</v>
      </c>
      <c r="D61" s="77">
        <f>SUM(D62:D70)</f>
        <v>0</v>
      </c>
      <c r="E61" s="5"/>
      <c r="F61" s="47"/>
      <c r="G61" s="64"/>
      <c r="H61" s="49"/>
      <c r="I61" s="34"/>
    </row>
    <row r="62" spans="1:11" s="1" customFormat="1" ht="19.5" customHeight="1">
      <c r="A62" s="122"/>
      <c r="B62" s="6"/>
      <c r="C62" s="72">
        <v>45.2</v>
      </c>
      <c r="D62" s="72"/>
      <c r="E62" s="63" t="s">
        <v>69</v>
      </c>
      <c r="F62" s="47" t="s">
        <v>70</v>
      </c>
      <c r="G62" s="64" t="s">
        <v>9</v>
      </c>
      <c r="H62" s="49"/>
      <c r="I62" s="34"/>
    </row>
    <row r="63" spans="1:11" s="1" customFormat="1" ht="19.5" customHeight="1">
      <c r="A63" s="122"/>
      <c r="B63" s="6"/>
      <c r="C63" s="72">
        <v>39.9</v>
      </c>
      <c r="D63" s="72"/>
      <c r="E63" s="63" t="s">
        <v>54</v>
      </c>
      <c r="F63" s="47" t="s">
        <v>71</v>
      </c>
      <c r="G63" s="64" t="s">
        <v>9</v>
      </c>
      <c r="H63" s="49"/>
      <c r="I63" s="34"/>
    </row>
    <row r="64" spans="1:11" s="1" customFormat="1" ht="19.5" customHeight="1">
      <c r="A64" s="122"/>
      <c r="B64" s="6"/>
      <c r="C64" s="72">
        <v>2.1</v>
      </c>
      <c r="D64" s="72"/>
      <c r="E64" s="63" t="s">
        <v>72</v>
      </c>
      <c r="F64" s="47" t="s">
        <v>73</v>
      </c>
      <c r="G64" s="64" t="s">
        <v>9</v>
      </c>
      <c r="H64" s="49"/>
      <c r="I64" s="34"/>
    </row>
    <row r="65" spans="1:254" s="1" customFormat="1" ht="19.5" customHeight="1">
      <c r="A65" s="122"/>
      <c r="B65" s="6"/>
      <c r="C65" s="72">
        <v>1</v>
      </c>
      <c r="D65" s="72"/>
      <c r="E65" s="63" t="s">
        <v>74</v>
      </c>
      <c r="F65" s="47" t="s">
        <v>75</v>
      </c>
      <c r="G65" s="64" t="s">
        <v>9</v>
      </c>
      <c r="H65" s="49"/>
      <c r="I65" s="34"/>
    </row>
    <row r="66" spans="1:254" s="1" customFormat="1" ht="19.5" customHeight="1">
      <c r="A66" s="122"/>
      <c r="B66" s="6"/>
      <c r="C66" s="72">
        <v>1</v>
      </c>
      <c r="D66" s="72"/>
      <c r="E66" s="63" t="s">
        <v>76</v>
      </c>
      <c r="F66" s="47" t="s">
        <v>77</v>
      </c>
      <c r="G66" s="64" t="s">
        <v>9</v>
      </c>
      <c r="H66" s="49"/>
      <c r="I66" s="34"/>
    </row>
    <row r="67" spans="1:254" s="1" customFormat="1" ht="19.5" customHeight="1">
      <c r="A67" s="122"/>
      <c r="B67" s="6"/>
      <c r="C67" s="72">
        <v>3.1</v>
      </c>
      <c r="D67" s="72"/>
      <c r="E67" s="63" t="s">
        <v>78</v>
      </c>
      <c r="F67" s="47" t="s">
        <v>79</v>
      </c>
      <c r="G67" s="64" t="s">
        <v>9</v>
      </c>
      <c r="H67" s="49"/>
      <c r="I67" s="34"/>
    </row>
    <row r="68" spans="1:254" s="1" customFormat="1" ht="19.5" customHeight="1">
      <c r="A68" s="122"/>
      <c r="B68" s="6"/>
      <c r="C68" s="72">
        <v>1.1000000000000001</v>
      </c>
      <c r="D68" s="72"/>
      <c r="E68" s="63" t="s">
        <v>80</v>
      </c>
      <c r="F68" s="47" t="s">
        <v>81</v>
      </c>
      <c r="G68" s="64" t="s">
        <v>9</v>
      </c>
      <c r="H68" s="49"/>
      <c r="I68" s="34"/>
    </row>
    <row r="69" spans="1:254" s="1" customFormat="1" ht="19.5" customHeight="1">
      <c r="A69" s="122"/>
      <c r="B69" s="6"/>
      <c r="C69" s="72">
        <v>1.1000000000000001</v>
      </c>
      <c r="D69" s="72"/>
      <c r="E69" s="63" t="s">
        <v>82</v>
      </c>
      <c r="F69" s="47" t="s">
        <v>81</v>
      </c>
      <c r="G69" s="64" t="s">
        <v>9</v>
      </c>
      <c r="H69" s="49"/>
      <c r="I69" s="34"/>
    </row>
    <row r="70" spans="1:254" s="1" customFormat="1" ht="19.5" customHeight="1">
      <c r="A70" s="122"/>
      <c r="B70" s="6"/>
      <c r="C70" s="72">
        <v>5.3</v>
      </c>
      <c r="D70" s="72"/>
      <c r="E70" s="63" t="s">
        <v>83</v>
      </c>
      <c r="F70" s="47" t="s">
        <v>84</v>
      </c>
      <c r="G70" s="64" t="s">
        <v>9</v>
      </c>
      <c r="H70" s="49"/>
      <c r="I70" s="34"/>
    </row>
    <row r="71" spans="1:254" s="48" customFormat="1" ht="29.25" customHeight="1">
      <c r="A71" s="122"/>
      <c r="B71" s="79">
        <v>2600</v>
      </c>
      <c r="C71" s="77">
        <f>SUM(C72:C72)</f>
        <v>557</v>
      </c>
      <c r="D71" s="77">
        <f>SUM(D72:D72)</f>
        <v>557</v>
      </c>
      <c r="E71" s="5"/>
      <c r="F71" s="79"/>
      <c r="G71" s="90"/>
      <c r="H71" s="91"/>
      <c r="I71" s="34"/>
    </row>
    <row r="72" spans="1:254" ht="99" customHeight="1">
      <c r="A72" s="122"/>
      <c r="B72" s="6"/>
      <c r="C72" s="71">
        <v>557</v>
      </c>
      <c r="D72" s="71">
        <v>557</v>
      </c>
      <c r="E72" s="5">
        <v>1216071</v>
      </c>
      <c r="F72" s="46" t="s">
        <v>24</v>
      </c>
      <c r="G72" s="52" t="s">
        <v>52</v>
      </c>
      <c r="H72" s="49"/>
      <c r="I72" s="34" t="s">
        <v>95</v>
      </c>
    </row>
    <row r="73" spans="1:254" ht="40.5" customHeight="1">
      <c r="A73" s="122"/>
      <c r="B73" s="79">
        <v>2700</v>
      </c>
      <c r="C73" s="77">
        <f>C74+C75</f>
        <v>0</v>
      </c>
      <c r="D73" s="77">
        <f>D74+D75</f>
        <v>0</v>
      </c>
      <c r="E73" s="79"/>
      <c r="F73" s="92"/>
      <c r="G73" s="89"/>
      <c r="H73" s="49"/>
      <c r="I73" s="78"/>
    </row>
    <row r="74" spans="1:254" ht="27" hidden="1" customHeight="1">
      <c r="A74" s="122"/>
      <c r="B74" s="10"/>
      <c r="C74" s="11"/>
      <c r="D74" s="11"/>
      <c r="E74" s="14"/>
      <c r="F74" s="37"/>
      <c r="G74" s="9" t="s">
        <v>9</v>
      </c>
      <c r="H74" s="21"/>
      <c r="I74" s="13" t="s">
        <v>51</v>
      </c>
    </row>
    <row r="75" spans="1:254" ht="27" hidden="1" customHeight="1">
      <c r="A75" s="122"/>
      <c r="B75" s="10"/>
      <c r="C75" s="11"/>
      <c r="D75" s="11"/>
      <c r="E75" s="14"/>
      <c r="F75" s="37"/>
      <c r="G75" s="9" t="s">
        <v>9</v>
      </c>
      <c r="H75" s="65"/>
      <c r="I75" s="13" t="s">
        <v>51</v>
      </c>
    </row>
    <row r="76" spans="1:254" s="1" customFormat="1" ht="35.25" customHeight="1">
      <c r="A76" s="122" t="s">
        <v>7</v>
      </c>
      <c r="B76" s="126" t="s">
        <v>0</v>
      </c>
      <c r="C76" s="126"/>
      <c r="D76" s="126"/>
      <c r="E76" s="126"/>
      <c r="F76" s="126"/>
      <c r="G76" s="126"/>
      <c r="H76" s="126"/>
      <c r="I76" s="126"/>
    </row>
    <row r="77" spans="1:254" s="1" customFormat="1" ht="26.25" customHeight="1">
      <c r="A77" s="122"/>
      <c r="B77" s="87" t="s">
        <v>11</v>
      </c>
      <c r="C77" s="93">
        <f>C78+C81+C91</f>
        <v>113.4</v>
      </c>
      <c r="D77" s="93">
        <f>D78+D81+D91</f>
        <v>113.41370000000001</v>
      </c>
      <c r="E77" s="56"/>
      <c r="F77" s="94"/>
      <c r="G77" s="78"/>
      <c r="H77" s="94"/>
      <c r="I77" s="95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</row>
    <row r="78" spans="1:254" s="38" customFormat="1" ht="26.25" hidden="1" customHeight="1">
      <c r="A78" s="122"/>
      <c r="B78" s="96">
        <v>2000</v>
      </c>
      <c r="C78" s="97">
        <f>C79</f>
        <v>0</v>
      </c>
      <c r="D78" s="97">
        <f t="shared" ref="D78" si="0">D79</f>
        <v>0</v>
      </c>
      <c r="E78" s="56"/>
      <c r="F78" s="94"/>
      <c r="G78" s="78"/>
      <c r="H78" s="97"/>
      <c r="I78" s="95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</row>
    <row r="79" spans="1:254" s="1" customFormat="1" ht="23.25" hidden="1" customHeight="1">
      <c r="A79" s="122"/>
      <c r="B79" s="98"/>
      <c r="C79" s="99"/>
      <c r="D79" s="99"/>
      <c r="E79" s="56"/>
      <c r="F79" s="100"/>
      <c r="G79" s="34"/>
      <c r="H79" s="94"/>
      <c r="I79" s="101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</row>
    <row r="80" spans="1:254" s="1" customFormat="1" ht="27" hidden="1" customHeight="1">
      <c r="A80" s="122"/>
      <c r="B80" s="98"/>
      <c r="C80" s="71"/>
      <c r="D80" s="74"/>
      <c r="E80" s="5"/>
      <c r="F80" s="5"/>
      <c r="G80" s="34"/>
      <c r="H80" s="77"/>
      <c r="I80" s="101"/>
      <c r="J80" s="5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</row>
    <row r="81" spans="1:254" s="48" customFormat="1" ht="27" hidden="1" customHeight="1">
      <c r="A81" s="122"/>
      <c r="B81" s="96">
        <v>2270</v>
      </c>
      <c r="C81" s="74">
        <f>SUM(C82:C89)</f>
        <v>0</v>
      </c>
      <c r="D81" s="74">
        <f>SUM(D82:D89)</f>
        <v>0</v>
      </c>
      <c r="E81" s="79"/>
      <c r="F81" s="79"/>
      <c r="G81" s="78"/>
      <c r="H81" s="77"/>
      <c r="I81" s="101"/>
      <c r="J81" s="58"/>
    </row>
    <row r="82" spans="1:254" s="1" customFormat="1" ht="27" hidden="1" customHeight="1">
      <c r="A82" s="122"/>
      <c r="B82" s="6"/>
      <c r="C82" s="71"/>
      <c r="D82" s="71"/>
      <c r="E82" s="5"/>
      <c r="F82" s="5"/>
      <c r="G82" s="102"/>
      <c r="H82" s="77"/>
      <c r="I82" s="101"/>
      <c r="J82" s="5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</row>
    <row r="83" spans="1:254" s="1" customFormat="1" ht="27" hidden="1" customHeight="1">
      <c r="A83" s="122"/>
      <c r="B83" s="6"/>
      <c r="C83" s="71"/>
      <c r="D83" s="71"/>
      <c r="E83" s="5"/>
      <c r="F83" s="5"/>
      <c r="G83" s="127"/>
      <c r="H83" s="77"/>
      <c r="I83" s="101"/>
      <c r="J83" s="5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</row>
    <row r="84" spans="1:254" s="1" customFormat="1" ht="27" hidden="1" customHeight="1">
      <c r="A84" s="122"/>
      <c r="B84" s="6"/>
      <c r="C84" s="71"/>
      <c r="D84" s="71"/>
      <c r="E84" s="5"/>
      <c r="F84" s="5"/>
      <c r="G84" s="127"/>
      <c r="H84" s="77"/>
      <c r="I84" s="101"/>
      <c r="J84" s="5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</row>
    <row r="85" spans="1:254" s="1" customFormat="1" ht="27" hidden="1" customHeight="1">
      <c r="A85" s="122"/>
      <c r="B85" s="6"/>
      <c r="C85" s="71"/>
      <c r="D85" s="71"/>
      <c r="E85" s="5"/>
      <c r="F85" s="5"/>
      <c r="G85" s="127"/>
      <c r="H85" s="77"/>
      <c r="I85" s="101"/>
      <c r="J85" s="5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</row>
    <row r="86" spans="1:254" s="1" customFormat="1" ht="27" hidden="1" customHeight="1">
      <c r="A86" s="122"/>
      <c r="B86" s="6"/>
      <c r="C86" s="71"/>
      <c r="D86" s="71"/>
      <c r="E86" s="5"/>
      <c r="F86" s="5"/>
      <c r="G86" s="127"/>
      <c r="H86" s="77"/>
      <c r="I86" s="101"/>
      <c r="J86" s="5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</row>
    <row r="87" spans="1:254" s="1" customFormat="1" ht="27" hidden="1" customHeight="1">
      <c r="A87" s="122"/>
      <c r="B87" s="6"/>
      <c r="C87" s="71"/>
      <c r="D87" s="71"/>
      <c r="E87" s="5"/>
      <c r="F87" s="5"/>
      <c r="G87" s="127"/>
      <c r="H87" s="77"/>
      <c r="I87" s="101"/>
      <c r="J87" s="5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</row>
    <row r="88" spans="1:254" s="1" customFormat="1" ht="27" hidden="1" customHeight="1">
      <c r="A88" s="122"/>
      <c r="B88" s="6"/>
      <c r="C88" s="71"/>
      <c r="D88" s="71"/>
      <c r="E88" s="5"/>
      <c r="F88" s="5"/>
      <c r="G88" s="127"/>
      <c r="H88" s="77"/>
      <c r="I88" s="101"/>
      <c r="J88" s="5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</row>
    <row r="89" spans="1:254" s="1" customFormat="1" ht="27" hidden="1" customHeight="1">
      <c r="A89" s="122"/>
      <c r="B89" s="6"/>
      <c r="C89" s="71"/>
      <c r="D89" s="71"/>
      <c r="E89" s="5"/>
      <c r="F89" s="5"/>
      <c r="G89" s="127"/>
      <c r="H89" s="77"/>
      <c r="I89" s="101"/>
      <c r="J89" s="5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</row>
    <row r="90" spans="1:254" s="57" customFormat="1" ht="26.25" hidden="1" customHeight="1">
      <c r="A90" s="122"/>
      <c r="B90" s="6"/>
      <c r="C90" s="71"/>
      <c r="D90" s="71"/>
      <c r="E90" s="5"/>
      <c r="F90" s="5"/>
      <c r="G90" s="127"/>
      <c r="H90" s="74"/>
      <c r="I90" s="103"/>
    </row>
    <row r="91" spans="1:254" s="57" customFormat="1" ht="26.25" customHeight="1">
      <c r="A91" s="122"/>
      <c r="B91" s="79">
        <v>3000</v>
      </c>
      <c r="C91" s="77">
        <f>SUM(C92:C92)</f>
        <v>113.4</v>
      </c>
      <c r="D91" s="77">
        <f>SUM(D92:D92)</f>
        <v>113.41370000000001</v>
      </c>
      <c r="E91" s="79"/>
      <c r="F91" s="5"/>
      <c r="G91" s="64"/>
      <c r="H91" s="74"/>
      <c r="I91" s="103"/>
    </row>
    <row r="92" spans="1:254" s="1" customFormat="1" ht="152.25" customHeight="1">
      <c r="A92" s="122"/>
      <c r="B92" s="6">
        <v>3142</v>
      </c>
      <c r="C92" s="71">
        <v>113.4</v>
      </c>
      <c r="D92" s="71">
        <v>113.41370000000001</v>
      </c>
      <c r="E92" s="5">
        <v>1517321</v>
      </c>
      <c r="F92" s="76" t="s">
        <v>27</v>
      </c>
      <c r="G92" s="34" t="s">
        <v>12</v>
      </c>
      <c r="H92" s="72"/>
      <c r="I92" s="80"/>
    </row>
    <row r="93" spans="1:254" s="1" customFormat="1" ht="29.25" customHeight="1">
      <c r="A93" s="122"/>
      <c r="B93" s="123" t="s">
        <v>13</v>
      </c>
      <c r="C93" s="124"/>
      <c r="D93" s="124"/>
      <c r="E93" s="124"/>
      <c r="F93" s="124"/>
      <c r="G93" s="124"/>
      <c r="H93" s="124"/>
      <c r="I93" s="124"/>
      <c r="J93" s="50"/>
      <c r="K93" s="50"/>
      <c r="L93" s="50"/>
      <c r="M93" s="50"/>
      <c r="N93" s="50"/>
      <c r="O93" s="50"/>
    </row>
    <row r="94" spans="1:254" s="1" customFormat="1" ht="25.5" customHeight="1">
      <c r="A94" s="122"/>
      <c r="B94" s="87" t="s">
        <v>11</v>
      </c>
      <c r="C94" s="113">
        <f>C95+C103+C113+C114+C119+C125+C128+C131+C134+C140+C141+C146</f>
        <v>3321.6000000000004</v>
      </c>
      <c r="D94" s="113">
        <f>D95+D103+D113+D114+D119+D125+D128+D131+D134+D140+D141+D146+D145</f>
        <v>937.88</v>
      </c>
      <c r="E94" s="72"/>
      <c r="F94" s="72"/>
      <c r="G94" s="114"/>
      <c r="H94" s="77" t="e">
        <f>H95+H103+H113+H114+H119+H125+H128+H131+H134+H140+H152</f>
        <v>#REF!</v>
      </c>
      <c r="I94" s="34"/>
      <c r="K94" s="55"/>
    </row>
    <row r="95" spans="1:254" s="48" customFormat="1" ht="19.5" customHeight="1">
      <c r="A95" s="122"/>
      <c r="B95" s="79">
        <v>2100</v>
      </c>
      <c r="C95" s="77">
        <f>SUM(C96:S97)</f>
        <v>0</v>
      </c>
      <c r="D95" s="77">
        <f>SUM(D96:D102)</f>
        <v>0</v>
      </c>
      <c r="E95" s="72"/>
      <c r="F95" s="64"/>
      <c r="G95" s="66"/>
      <c r="H95" s="16">
        <f>SUM(H96:H102)</f>
        <v>0</v>
      </c>
      <c r="I95" s="13"/>
      <c r="K95" s="58"/>
    </row>
    <row r="96" spans="1:254" s="1" customFormat="1" ht="20.25" hidden="1" customHeight="1">
      <c r="A96" s="122"/>
      <c r="B96" s="5"/>
      <c r="C96" s="72"/>
      <c r="D96" s="72"/>
      <c r="E96" s="5"/>
      <c r="F96" s="47"/>
      <c r="G96" s="9"/>
      <c r="H96" s="28"/>
      <c r="I96" s="128"/>
    </row>
    <row r="97" spans="1:9" s="1" customFormat="1" ht="16.5" hidden="1" customHeight="1">
      <c r="A97" s="122"/>
      <c r="B97" s="5"/>
      <c r="C97" s="72"/>
      <c r="D97" s="72"/>
      <c r="E97" s="5"/>
      <c r="F97" s="47"/>
      <c r="G97" s="9"/>
      <c r="H97" s="28"/>
      <c r="I97" s="129"/>
    </row>
    <row r="98" spans="1:9" s="1" customFormat="1" ht="16.5" hidden="1" customHeight="1">
      <c r="A98" s="122"/>
      <c r="B98" s="79"/>
      <c r="C98" s="79"/>
      <c r="D98" s="77"/>
      <c r="E98" s="5"/>
      <c r="F98" s="73"/>
      <c r="G98" s="9"/>
      <c r="H98" s="21"/>
      <c r="I98" s="129"/>
    </row>
    <row r="99" spans="1:9" s="1" customFormat="1" ht="16.5" hidden="1" customHeight="1">
      <c r="A99" s="122"/>
      <c r="B99" s="79"/>
      <c r="C99" s="105"/>
      <c r="D99" s="77"/>
      <c r="E99" s="5"/>
      <c r="F99" s="73"/>
      <c r="G99" s="9"/>
      <c r="H99" s="21"/>
      <c r="I99" s="130"/>
    </row>
    <row r="100" spans="1:9" s="1" customFormat="1" ht="16.5" hidden="1" customHeight="1">
      <c r="A100" s="122"/>
      <c r="B100" s="5"/>
      <c r="C100" s="72"/>
      <c r="D100" s="72"/>
      <c r="E100" s="5"/>
      <c r="F100" s="47"/>
      <c r="G100" s="29"/>
      <c r="H100" s="28"/>
      <c r="I100" s="30"/>
    </row>
    <row r="101" spans="1:9" s="1" customFormat="1" ht="16.5" hidden="1" customHeight="1">
      <c r="A101" s="122"/>
      <c r="B101" s="5"/>
      <c r="C101" s="72"/>
      <c r="D101" s="72"/>
      <c r="E101" s="5"/>
      <c r="F101" s="47"/>
      <c r="G101" s="29"/>
      <c r="H101" s="28"/>
      <c r="I101" s="30"/>
    </row>
    <row r="102" spans="1:9" s="1" customFormat="1" ht="16.5" hidden="1" customHeight="1">
      <c r="A102" s="122"/>
      <c r="B102" s="5"/>
      <c r="C102" s="72"/>
      <c r="D102" s="72"/>
      <c r="E102" s="5"/>
      <c r="F102" s="5"/>
      <c r="G102" s="29"/>
      <c r="H102" s="28"/>
      <c r="I102" s="30"/>
    </row>
    <row r="103" spans="1:9" s="1" customFormat="1" ht="21.75" customHeight="1">
      <c r="A103" s="122"/>
      <c r="B103" s="79">
        <v>2210</v>
      </c>
      <c r="C103" s="77">
        <f>SUM(C104:C112)</f>
        <v>87.6</v>
      </c>
      <c r="D103" s="77">
        <f>SUM(D104:D112)</f>
        <v>66.599999999999994</v>
      </c>
      <c r="E103" s="5"/>
      <c r="F103" s="5"/>
      <c r="G103" s="13"/>
      <c r="H103" s="16">
        <f>SUM(H112:H112)</f>
        <v>0</v>
      </c>
      <c r="I103" s="30"/>
    </row>
    <row r="104" spans="1:9" s="1" customFormat="1" ht="30.75" customHeight="1">
      <c r="A104" s="122"/>
      <c r="B104" s="6"/>
      <c r="C104" s="71">
        <v>8.6</v>
      </c>
      <c r="D104" s="71">
        <v>4.2</v>
      </c>
      <c r="E104" s="5" t="s">
        <v>15</v>
      </c>
      <c r="F104" s="47" t="s">
        <v>46</v>
      </c>
      <c r="G104" s="64" t="s">
        <v>9</v>
      </c>
      <c r="H104" s="72"/>
      <c r="I104" s="80"/>
    </row>
    <row r="105" spans="1:9" ht="41.25" customHeight="1">
      <c r="A105" s="122"/>
      <c r="B105" s="6"/>
      <c r="C105" s="71">
        <v>19.8</v>
      </c>
      <c r="D105" s="6">
        <v>19.8</v>
      </c>
      <c r="E105" s="81" t="s">
        <v>69</v>
      </c>
      <c r="F105" s="47" t="s">
        <v>85</v>
      </c>
      <c r="G105" s="64" t="s">
        <v>9</v>
      </c>
      <c r="H105" s="28"/>
      <c r="I105" s="26"/>
    </row>
    <row r="106" spans="1:9" ht="52.5" hidden="1" customHeight="1">
      <c r="A106" s="122"/>
      <c r="B106" s="6"/>
      <c r="C106" s="71"/>
      <c r="D106" s="71"/>
      <c r="E106" s="5">
        <v>1210160</v>
      </c>
      <c r="F106" s="46" t="s">
        <v>40</v>
      </c>
      <c r="G106" s="64" t="s">
        <v>9</v>
      </c>
      <c r="H106" s="28"/>
      <c r="I106" s="13" t="s">
        <v>45</v>
      </c>
    </row>
    <row r="107" spans="1:9" ht="24" hidden="1" customHeight="1">
      <c r="A107" s="122"/>
      <c r="B107" s="6"/>
      <c r="C107" s="104"/>
      <c r="D107" s="104"/>
      <c r="E107" s="56"/>
      <c r="F107" s="47"/>
      <c r="G107" s="64" t="s">
        <v>9</v>
      </c>
      <c r="H107" s="28"/>
      <c r="I107" s="13"/>
    </row>
    <row r="108" spans="1:9" ht="41.25" hidden="1" customHeight="1">
      <c r="A108" s="122"/>
      <c r="B108" s="6"/>
      <c r="C108" s="71"/>
      <c r="D108" s="71"/>
      <c r="E108" s="5" t="s">
        <v>39</v>
      </c>
      <c r="F108" s="52" t="s">
        <v>44</v>
      </c>
      <c r="G108" s="64" t="s">
        <v>9</v>
      </c>
      <c r="H108" s="28"/>
      <c r="I108" s="13"/>
    </row>
    <row r="109" spans="1:9" s="1" customFormat="1" ht="47.25" customHeight="1">
      <c r="A109" s="122"/>
      <c r="B109" s="6"/>
      <c r="C109" s="71">
        <v>14.8</v>
      </c>
      <c r="D109" s="6"/>
      <c r="E109" s="81" t="s">
        <v>54</v>
      </c>
      <c r="F109" s="47" t="s">
        <v>109</v>
      </c>
      <c r="G109" s="64" t="s">
        <v>9</v>
      </c>
      <c r="H109" s="28"/>
      <c r="I109" s="13"/>
    </row>
    <row r="110" spans="1:9" ht="45.75" customHeight="1">
      <c r="A110" s="122"/>
      <c r="B110" s="6"/>
      <c r="C110" s="71">
        <v>2</v>
      </c>
      <c r="D110" s="71">
        <v>0.2</v>
      </c>
      <c r="E110" s="81" t="s">
        <v>72</v>
      </c>
      <c r="F110" s="46" t="s">
        <v>87</v>
      </c>
      <c r="G110" s="64" t="s">
        <v>9</v>
      </c>
      <c r="H110" s="28"/>
      <c r="I110" s="13"/>
    </row>
    <row r="111" spans="1:9" ht="44.25" customHeight="1">
      <c r="A111" s="122"/>
      <c r="B111" s="51"/>
      <c r="C111" s="71">
        <f>5.6+1.2+1.4+17.2</f>
        <v>25.4</v>
      </c>
      <c r="D111" s="71">
        <f>5.6+1.2+1.4+17.2</f>
        <v>25.4</v>
      </c>
      <c r="E111" s="63" t="s">
        <v>39</v>
      </c>
      <c r="F111" s="46" t="s">
        <v>100</v>
      </c>
      <c r="G111" s="64" t="s">
        <v>9</v>
      </c>
      <c r="H111" s="21"/>
      <c r="I111" s="13"/>
    </row>
    <row r="112" spans="1:9" ht="38.25" customHeight="1">
      <c r="A112" s="122"/>
      <c r="B112" s="51"/>
      <c r="C112" s="71">
        <v>17</v>
      </c>
      <c r="D112" s="71">
        <v>17</v>
      </c>
      <c r="E112" s="63" t="s">
        <v>76</v>
      </c>
      <c r="F112" s="46" t="s">
        <v>86</v>
      </c>
      <c r="G112" s="64" t="s">
        <v>9</v>
      </c>
      <c r="H112" s="21"/>
      <c r="I112" s="13"/>
    </row>
    <row r="113" spans="1:11" s="48" customFormat="1" ht="17.25" customHeight="1">
      <c r="A113" s="122"/>
      <c r="B113" s="79">
        <v>2220</v>
      </c>
      <c r="C113" s="77">
        <v>0</v>
      </c>
      <c r="D113" s="77">
        <v>0</v>
      </c>
      <c r="E113" s="5"/>
      <c r="F113" s="79"/>
      <c r="G113" s="78"/>
      <c r="H113" s="77" t="e">
        <f>SUM(#REF!)</f>
        <v>#REF!</v>
      </c>
      <c r="I113" s="34"/>
    </row>
    <row r="114" spans="1:11" s="48" customFormat="1" ht="17.25" customHeight="1">
      <c r="A114" s="122"/>
      <c r="B114" s="79">
        <v>2230</v>
      </c>
      <c r="C114" s="77">
        <f>SUM(C115:C118)</f>
        <v>0</v>
      </c>
      <c r="D114" s="77">
        <f>SUM(D115:D118)</f>
        <v>0</v>
      </c>
      <c r="E114" s="5"/>
      <c r="F114" s="79"/>
      <c r="G114" s="78"/>
      <c r="H114" s="77">
        <f>SUM(H115:H118)</f>
        <v>0</v>
      </c>
      <c r="I114" s="34"/>
    </row>
    <row r="115" spans="1:11" ht="24.75" hidden="1" customHeight="1">
      <c r="A115" s="122"/>
      <c r="B115" s="10"/>
      <c r="C115" s="11"/>
      <c r="D115" s="11"/>
      <c r="E115" s="14"/>
      <c r="F115" s="37"/>
      <c r="G115" s="9" t="s">
        <v>9</v>
      </c>
      <c r="H115" s="28"/>
      <c r="I115" s="30"/>
    </row>
    <row r="116" spans="1:11" ht="24.75" hidden="1" customHeight="1">
      <c r="A116" s="122"/>
      <c r="B116" s="10"/>
      <c r="C116" s="11"/>
      <c r="D116" s="11"/>
      <c r="E116" s="14"/>
      <c r="F116" s="37"/>
      <c r="G116" s="9" t="s">
        <v>9</v>
      </c>
      <c r="H116" s="28"/>
      <c r="I116" s="30"/>
    </row>
    <row r="117" spans="1:11" ht="23.25" hidden="1" customHeight="1">
      <c r="A117" s="122"/>
      <c r="B117" s="10"/>
      <c r="C117" s="11"/>
      <c r="D117" s="11"/>
      <c r="E117" s="14"/>
      <c r="F117" s="14"/>
      <c r="G117" s="13"/>
      <c r="H117" s="28"/>
      <c r="I117" s="13"/>
    </row>
    <row r="118" spans="1:11" ht="23.25" hidden="1" customHeight="1">
      <c r="A118" s="122"/>
      <c r="B118" s="10"/>
      <c r="C118" s="11"/>
      <c r="D118" s="11"/>
      <c r="E118" s="14"/>
      <c r="F118" s="14"/>
      <c r="G118" s="13"/>
      <c r="H118" s="28"/>
      <c r="I118" s="13"/>
    </row>
    <row r="119" spans="1:11" s="48" customFormat="1" ht="23.25" customHeight="1">
      <c r="A119" s="122"/>
      <c r="B119" s="79">
        <v>2240</v>
      </c>
      <c r="C119" s="77">
        <f>SUM(C120:C124)</f>
        <v>8.5</v>
      </c>
      <c r="D119" s="77">
        <f>SUM(D120:D124)</f>
        <v>3.3</v>
      </c>
      <c r="E119" s="14"/>
      <c r="F119" s="16"/>
      <c r="G119" s="27"/>
      <c r="H119" s="16">
        <f>SUM(H121:H121)</f>
        <v>0</v>
      </c>
      <c r="I119" s="13"/>
      <c r="K119" s="58"/>
    </row>
    <row r="120" spans="1:11" s="48" customFormat="1" ht="23.25" customHeight="1">
      <c r="A120" s="122"/>
      <c r="B120" s="79"/>
      <c r="C120" s="74">
        <v>1.2</v>
      </c>
      <c r="D120" s="74">
        <v>1.2</v>
      </c>
      <c r="E120" s="56" t="s">
        <v>15</v>
      </c>
      <c r="F120" s="73" t="s">
        <v>110</v>
      </c>
      <c r="G120" s="78"/>
      <c r="H120" s="77"/>
      <c r="I120" s="34"/>
      <c r="K120" s="58"/>
    </row>
    <row r="121" spans="1:11" s="1" customFormat="1" ht="39.75" customHeight="1">
      <c r="A121" s="122"/>
      <c r="B121" s="10"/>
      <c r="C121" s="71">
        <v>1.2</v>
      </c>
      <c r="D121" s="71"/>
      <c r="E121" s="63" t="s">
        <v>16</v>
      </c>
      <c r="F121" s="46" t="s">
        <v>88</v>
      </c>
      <c r="G121" s="64" t="s">
        <v>9</v>
      </c>
      <c r="H121" s="28"/>
      <c r="I121" s="26"/>
      <c r="K121" s="55"/>
    </row>
    <row r="122" spans="1:11" s="1" customFormat="1" ht="28.5" customHeight="1">
      <c r="A122" s="122"/>
      <c r="B122" s="10"/>
      <c r="C122" s="71">
        <v>2.4</v>
      </c>
      <c r="D122" s="71">
        <v>2.1</v>
      </c>
      <c r="E122" s="5" t="s">
        <v>17</v>
      </c>
      <c r="F122" s="47" t="s">
        <v>89</v>
      </c>
      <c r="G122" s="64" t="s">
        <v>9</v>
      </c>
      <c r="H122" s="28"/>
      <c r="I122" s="26"/>
    </row>
    <row r="123" spans="1:11" s="1" customFormat="1" ht="43.5" customHeight="1">
      <c r="A123" s="122"/>
      <c r="B123" s="10"/>
      <c r="C123" s="71">
        <v>2.8</v>
      </c>
      <c r="D123" s="72"/>
      <c r="E123" s="63" t="s">
        <v>39</v>
      </c>
      <c r="F123" s="46" t="s">
        <v>101</v>
      </c>
      <c r="G123" s="64" t="s">
        <v>9</v>
      </c>
      <c r="H123" s="28"/>
      <c r="I123" s="13"/>
    </row>
    <row r="124" spans="1:11" s="1" customFormat="1" ht="43.5" customHeight="1">
      <c r="A124" s="122"/>
      <c r="B124" s="10"/>
      <c r="C124" s="71">
        <v>0.9</v>
      </c>
      <c r="D124" s="72"/>
      <c r="E124" s="63" t="s">
        <v>76</v>
      </c>
      <c r="F124" s="46" t="s">
        <v>90</v>
      </c>
      <c r="G124" s="64" t="s">
        <v>9</v>
      </c>
      <c r="H124" s="28"/>
      <c r="I124" s="13"/>
    </row>
    <row r="125" spans="1:11" s="48" customFormat="1" ht="16.5" customHeight="1">
      <c r="A125" s="122"/>
      <c r="B125" s="79">
        <v>2250</v>
      </c>
      <c r="C125" s="77">
        <f>SUM(C126:C127)</f>
        <v>0</v>
      </c>
      <c r="D125" s="77">
        <f>SUM(D126:D127)</f>
        <v>0</v>
      </c>
      <c r="E125" s="14"/>
      <c r="F125" s="14"/>
      <c r="G125" s="27"/>
      <c r="H125" s="16">
        <f>SUM(H126:H127)</f>
        <v>0</v>
      </c>
      <c r="I125" s="13"/>
    </row>
    <row r="126" spans="1:11" s="1" customFormat="1" ht="24.75" hidden="1" customHeight="1">
      <c r="A126" s="122"/>
      <c r="B126" s="6"/>
      <c r="C126" s="71"/>
      <c r="D126" s="71"/>
      <c r="E126" s="14"/>
      <c r="F126" s="37"/>
      <c r="G126" s="13"/>
      <c r="H126" s="28"/>
      <c r="I126" s="13"/>
    </row>
    <row r="127" spans="1:11" s="1" customFormat="1" ht="24.75" hidden="1" customHeight="1">
      <c r="A127" s="122"/>
      <c r="B127" s="6"/>
      <c r="C127" s="71"/>
      <c r="D127" s="71"/>
      <c r="E127" s="14"/>
      <c r="F127" s="37"/>
      <c r="G127" s="13"/>
      <c r="H127" s="28"/>
      <c r="I127" s="13"/>
    </row>
    <row r="128" spans="1:11" s="48" customFormat="1" ht="18" customHeight="1">
      <c r="A128" s="122"/>
      <c r="B128" s="79">
        <v>2270</v>
      </c>
      <c r="C128" s="77">
        <f>C130+C129</f>
        <v>0.9</v>
      </c>
      <c r="D128" s="77">
        <f>D130+D129</f>
        <v>0</v>
      </c>
      <c r="E128" s="14"/>
      <c r="F128" s="23"/>
      <c r="G128" s="27"/>
      <c r="H128" s="15" t="e">
        <f>SUM(#REF!)</f>
        <v>#REF!</v>
      </c>
      <c r="I128" s="13"/>
    </row>
    <row r="129" spans="1:9" s="48" customFormat="1" ht="39.75" customHeight="1">
      <c r="A129" s="122"/>
      <c r="B129" s="51">
        <v>2275</v>
      </c>
      <c r="C129" s="71">
        <v>0.9</v>
      </c>
      <c r="D129" s="71"/>
      <c r="E129" s="5" t="s">
        <v>39</v>
      </c>
      <c r="F129" s="47" t="s">
        <v>112</v>
      </c>
      <c r="G129" s="64" t="s">
        <v>9</v>
      </c>
      <c r="H129" s="15"/>
      <c r="I129" s="34" t="s">
        <v>114</v>
      </c>
    </row>
    <row r="130" spans="1:9" s="48" customFormat="1" ht="18" hidden="1" customHeight="1">
      <c r="A130" s="122"/>
      <c r="B130" s="12"/>
      <c r="C130" s="15"/>
      <c r="D130" s="15"/>
      <c r="E130" s="14"/>
      <c r="F130" s="37"/>
      <c r="G130" s="9" t="s">
        <v>9</v>
      </c>
      <c r="H130" s="15"/>
      <c r="I130" s="13"/>
    </row>
    <row r="131" spans="1:9" s="48" customFormat="1" ht="17.25" customHeight="1">
      <c r="A131" s="122"/>
      <c r="B131" s="79">
        <v>2280</v>
      </c>
      <c r="C131" s="77">
        <f>SUM(C132:C133)</f>
        <v>24</v>
      </c>
      <c r="D131" s="77">
        <f>SUM(D132:D133)</f>
        <v>24</v>
      </c>
      <c r="E131" s="14"/>
      <c r="F131" s="23"/>
      <c r="G131" s="27"/>
      <c r="H131" s="15">
        <f>SUM(H132:H133)</f>
        <v>0</v>
      </c>
      <c r="I131" s="13"/>
    </row>
    <row r="132" spans="1:9" s="48" customFormat="1" ht="51.75" customHeight="1">
      <c r="A132" s="122"/>
      <c r="B132" s="51">
        <v>2281</v>
      </c>
      <c r="C132" s="71">
        <v>24</v>
      </c>
      <c r="D132" s="71">
        <v>24</v>
      </c>
      <c r="E132" s="63">
        <v>1217650</v>
      </c>
      <c r="F132" s="73" t="s">
        <v>113</v>
      </c>
      <c r="G132" s="64" t="s">
        <v>9</v>
      </c>
      <c r="H132" s="16"/>
      <c r="I132" s="13"/>
    </row>
    <row r="133" spans="1:9" s="1" customFormat="1" ht="24.75" hidden="1" customHeight="1">
      <c r="A133" s="122"/>
      <c r="B133" s="10"/>
      <c r="C133" s="11"/>
      <c r="D133" s="11"/>
      <c r="E133" s="14"/>
      <c r="F133" s="14"/>
      <c r="G133" s="29"/>
      <c r="H133" s="28"/>
      <c r="I133" s="13"/>
    </row>
    <row r="134" spans="1:9" s="48" customFormat="1" ht="17.25" customHeight="1">
      <c r="A134" s="122"/>
      <c r="B134" s="79">
        <v>2600</v>
      </c>
      <c r="C134" s="77">
        <f>SUM(C135:C139)</f>
        <v>0</v>
      </c>
      <c r="D134" s="77">
        <f>SUM(D135:D139)</f>
        <v>0</v>
      </c>
      <c r="E134" s="67"/>
      <c r="F134" s="67"/>
      <c r="G134" s="68"/>
      <c r="H134" s="16">
        <f>SUM(H135:H139)</f>
        <v>0</v>
      </c>
      <c r="I134" s="13"/>
    </row>
    <row r="135" spans="1:9" ht="24.75" hidden="1" customHeight="1">
      <c r="A135" s="122"/>
      <c r="B135" s="6"/>
      <c r="C135" s="71"/>
      <c r="D135" s="71"/>
      <c r="E135" s="14"/>
      <c r="F135" s="14"/>
      <c r="G135" s="29"/>
      <c r="H135" s="28"/>
      <c r="I135" s="13"/>
    </row>
    <row r="136" spans="1:9" ht="24.75" hidden="1" customHeight="1">
      <c r="A136" s="122"/>
      <c r="B136" s="6"/>
      <c r="C136" s="71"/>
      <c r="D136" s="71"/>
      <c r="E136" s="14"/>
      <c r="F136" s="14"/>
      <c r="G136" s="29"/>
      <c r="H136" s="28"/>
      <c r="I136" s="13"/>
    </row>
    <row r="137" spans="1:9" ht="24.75" hidden="1" customHeight="1">
      <c r="A137" s="122"/>
      <c r="B137" s="6"/>
      <c r="C137" s="71"/>
      <c r="D137" s="71"/>
      <c r="E137" s="14"/>
      <c r="F137" s="14"/>
      <c r="G137" s="29"/>
      <c r="H137" s="28"/>
      <c r="I137" s="13"/>
    </row>
    <row r="138" spans="1:9" ht="24.75" hidden="1" customHeight="1">
      <c r="A138" s="122"/>
      <c r="B138" s="6"/>
      <c r="C138" s="71"/>
      <c r="D138" s="71"/>
      <c r="E138" s="14"/>
      <c r="F138" s="14"/>
      <c r="G138" s="29"/>
      <c r="H138" s="28"/>
      <c r="I138" s="13"/>
    </row>
    <row r="139" spans="1:9" ht="24.75" hidden="1" customHeight="1">
      <c r="A139" s="122"/>
      <c r="B139" s="6"/>
      <c r="C139" s="71"/>
      <c r="D139" s="71"/>
      <c r="E139" s="14"/>
      <c r="F139" s="14"/>
      <c r="G139" s="29"/>
      <c r="H139" s="28"/>
      <c r="I139" s="13"/>
    </row>
    <row r="140" spans="1:9" s="48" customFormat="1" ht="21.75" customHeight="1">
      <c r="A140" s="122"/>
      <c r="B140" s="79">
        <v>2700</v>
      </c>
      <c r="C140" s="77">
        <v>0</v>
      </c>
      <c r="D140" s="77">
        <v>0</v>
      </c>
      <c r="E140" s="28"/>
      <c r="F140" s="16"/>
      <c r="G140" s="27"/>
      <c r="H140" s="16">
        <f>SUM(H141:H151)</f>
        <v>0</v>
      </c>
      <c r="I140" s="13"/>
    </row>
    <row r="141" spans="1:9" s="1" customFormat="1" ht="24.75" customHeight="1">
      <c r="A141" s="122"/>
      <c r="B141" s="79">
        <v>2800</v>
      </c>
      <c r="C141" s="77">
        <f>SUM(C142:C145)</f>
        <v>0.30000000000000004</v>
      </c>
      <c r="D141" s="77">
        <f>SUM(D142:D145)</f>
        <v>0.28000000000000003</v>
      </c>
      <c r="E141" s="5"/>
      <c r="F141" s="14"/>
      <c r="G141" s="29"/>
      <c r="H141" s="28"/>
      <c r="I141" s="13"/>
    </row>
    <row r="142" spans="1:9" ht="39.75" customHeight="1">
      <c r="A142" s="122"/>
      <c r="B142" s="51"/>
      <c r="C142" s="106">
        <v>0.04</v>
      </c>
      <c r="D142" s="107">
        <v>0.04</v>
      </c>
      <c r="E142" s="63" t="s">
        <v>69</v>
      </c>
      <c r="F142" s="46" t="s">
        <v>91</v>
      </c>
      <c r="G142" s="64" t="s">
        <v>9</v>
      </c>
      <c r="H142" s="28"/>
      <c r="I142" s="13"/>
    </row>
    <row r="143" spans="1:9" ht="43.5" customHeight="1">
      <c r="A143" s="122"/>
      <c r="B143" s="51"/>
      <c r="C143" s="106">
        <v>0.2</v>
      </c>
      <c r="D143" s="71">
        <v>0.2</v>
      </c>
      <c r="E143" s="63" t="s">
        <v>54</v>
      </c>
      <c r="F143" s="46" t="s">
        <v>92</v>
      </c>
      <c r="G143" s="64" t="s">
        <v>9</v>
      </c>
      <c r="H143" s="28"/>
      <c r="I143" s="13"/>
    </row>
    <row r="144" spans="1:9" ht="43.5" customHeight="1">
      <c r="A144" s="122"/>
      <c r="B144" s="51"/>
      <c r="C144" s="106">
        <v>0.04</v>
      </c>
      <c r="D144" s="106">
        <v>0.04</v>
      </c>
      <c r="E144" s="63" t="s">
        <v>80</v>
      </c>
      <c r="F144" s="46" t="s">
        <v>91</v>
      </c>
      <c r="G144" s="64" t="s">
        <v>9</v>
      </c>
      <c r="H144" s="28"/>
      <c r="I144" s="13"/>
    </row>
    <row r="145" spans="1:254" ht="39" customHeight="1">
      <c r="A145" s="122"/>
      <c r="B145" s="51"/>
      <c r="C145" s="71">
        <v>0.02</v>
      </c>
      <c r="D145" s="74"/>
      <c r="E145" s="5">
        <v>1510160</v>
      </c>
      <c r="F145" s="46" t="s">
        <v>97</v>
      </c>
      <c r="G145" s="64" t="s">
        <v>9</v>
      </c>
      <c r="H145" s="77"/>
      <c r="I145" s="78"/>
    </row>
    <row r="146" spans="1:254" s="48" customFormat="1" ht="29.25" customHeight="1">
      <c r="A146" s="122"/>
      <c r="B146" s="79">
        <v>3000</v>
      </c>
      <c r="C146" s="77">
        <f>SUM(C147:C157)</f>
        <v>3200.3</v>
      </c>
      <c r="D146" s="77">
        <f>SUM(D147:D157)</f>
        <v>843.7</v>
      </c>
      <c r="E146" s="79"/>
      <c r="F146" s="23"/>
      <c r="G146" s="27"/>
      <c r="H146" s="16">
        <f>SUM(H148:H151)</f>
        <v>0</v>
      </c>
      <c r="I146" s="13"/>
      <c r="K146" s="58"/>
    </row>
    <row r="147" spans="1:254" s="48" customFormat="1" ht="62.25" customHeight="1">
      <c r="A147" s="122"/>
      <c r="B147" s="6">
        <v>3122</v>
      </c>
      <c r="C147" s="71">
        <v>843.7</v>
      </c>
      <c r="D147" s="71">
        <v>843.7</v>
      </c>
      <c r="E147" s="5">
        <v>1217330</v>
      </c>
      <c r="F147" s="75" t="s">
        <v>47</v>
      </c>
      <c r="G147" s="64" t="s">
        <v>9</v>
      </c>
      <c r="H147" s="16"/>
      <c r="I147" s="13"/>
    </row>
    <row r="148" spans="1:254" s="48" customFormat="1" ht="44.25" customHeight="1">
      <c r="A148" s="122"/>
      <c r="B148" s="6">
        <v>3132</v>
      </c>
      <c r="C148" s="71">
        <v>1406.2</v>
      </c>
      <c r="D148" s="71"/>
      <c r="E148" s="5">
        <v>1511021</v>
      </c>
      <c r="F148" s="47" t="s">
        <v>36</v>
      </c>
      <c r="G148" s="64" t="s">
        <v>9</v>
      </c>
      <c r="H148" s="16"/>
      <c r="I148" s="13"/>
    </row>
    <row r="149" spans="1:254" s="48" customFormat="1" ht="66.75" customHeight="1">
      <c r="A149" s="122"/>
      <c r="B149" s="6">
        <v>3132</v>
      </c>
      <c r="C149" s="71">
        <v>9</v>
      </c>
      <c r="D149" s="71"/>
      <c r="E149" s="5">
        <v>1511021</v>
      </c>
      <c r="F149" s="47" t="s">
        <v>41</v>
      </c>
      <c r="G149" s="64" t="s">
        <v>9</v>
      </c>
      <c r="H149" s="16"/>
      <c r="I149" s="13"/>
    </row>
    <row r="150" spans="1:254" s="48" customFormat="1" ht="63" customHeight="1">
      <c r="A150" s="122"/>
      <c r="B150" s="6">
        <v>3132</v>
      </c>
      <c r="C150" s="71">
        <v>324.89999999999998</v>
      </c>
      <c r="D150" s="71"/>
      <c r="E150" s="5">
        <v>1512111</v>
      </c>
      <c r="F150" s="47" t="s">
        <v>29</v>
      </c>
      <c r="G150" s="64" t="s">
        <v>9</v>
      </c>
      <c r="H150" s="16"/>
      <c r="I150" s="13"/>
    </row>
    <row r="151" spans="1:254" s="48" customFormat="1" ht="42" hidden="1" customHeight="1">
      <c r="A151" s="122"/>
      <c r="B151" s="10">
        <v>3122</v>
      </c>
      <c r="C151" s="11"/>
      <c r="D151" s="11"/>
      <c r="E151" s="14"/>
      <c r="F151" s="37"/>
      <c r="G151" s="9"/>
      <c r="H151" s="16"/>
      <c r="I151" s="13"/>
    </row>
    <row r="152" spans="1:254" s="1" customFormat="1" ht="62.25" customHeight="1">
      <c r="A152" s="122"/>
      <c r="B152" s="6">
        <v>3122</v>
      </c>
      <c r="C152" s="71">
        <v>299.7</v>
      </c>
      <c r="D152" s="71"/>
      <c r="E152" s="5">
        <v>1517321</v>
      </c>
      <c r="F152" s="47" t="s">
        <v>21</v>
      </c>
      <c r="G152" s="64" t="s">
        <v>9</v>
      </c>
      <c r="H152" s="28">
        <f>SUM(H153:H154)</f>
        <v>0</v>
      </c>
      <c r="I152" s="13"/>
    </row>
    <row r="153" spans="1:254" s="48" customFormat="1" ht="82.5" customHeight="1">
      <c r="A153" s="122"/>
      <c r="B153" s="6">
        <v>3122</v>
      </c>
      <c r="C153" s="71">
        <f>93.5</f>
        <v>93.5</v>
      </c>
      <c r="D153" s="74"/>
      <c r="E153" s="5">
        <v>1517330</v>
      </c>
      <c r="F153" s="47" t="s">
        <v>98</v>
      </c>
      <c r="G153" s="64" t="s">
        <v>9</v>
      </c>
      <c r="H153" s="16"/>
      <c r="I153" s="13"/>
      <c r="J153" s="58"/>
    </row>
    <row r="154" spans="1:254" s="24" customFormat="1" ht="99" customHeight="1">
      <c r="A154" s="122"/>
      <c r="B154" s="6">
        <v>3143</v>
      </c>
      <c r="C154" s="71">
        <v>93.4</v>
      </c>
      <c r="D154" s="71"/>
      <c r="E154" s="5">
        <v>1517340</v>
      </c>
      <c r="F154" s="47" t="s">
        <v>42</v>
      </c>
      <c r="G154" s="64" t="s">
        <v>9</v>
      </c>
      <c r="H154" s="77"/>
      <c r="I154" s="34"/>
    </row>
    <row r="155" spans="1:254" s="24" customFormat="1" ht="102.75" customHeight="1">
      <c r="A155" s="62"/>
      <c r="B155" s="6">
        <v>3142</v>
      </c>
      <c r="C155" s="71">
        <f>36.3+15</f>
        <v>51.3</v>
      </c>
      <c r="D155" s="71"/>
      <c r="E155" s="5">
        <v>1517330</v>
      </c>
      <c r="F155" s="47" t="s">
        <v>99</v>
      </c>
      <c r="G155" s="64" t="s">
        <v>9</v>
      </c>
      <c r="H155" s="16"/>
      <c r="I155" s="13"/>
    </row>
    <row r="156" spans="1:254" s="24" customFormat="1" ht="84.75" customHeight="1">
      <c r="A156" s="62"/>
      <c r="B156" s="6">
        <v>3122</v>
      </c>
      <c r="C156" s="71">
        <v>29.5</v>
      </c>
      <c r="D156" s="71"/>
      <c r="E156" s="5">
        <v>1517461</v>
      </c>
      <c r="F156" s="47" t="s">
        <v>111</v>
      </c>
      <c r="G156" s="64" t="s">
        <v>9</v>
      </c>
      <c r="H156" s="16"/>
      <c r="I156" s="13"/>
    </row>
    <row r="157" spans="1:254" ht="45.75" customHeight="1">
      <c r="A157" s="125"/>
      <c r="B157" s="6">
        <v>3142</v>
      </c>
      <c r="C157" s="71">
        <v>49.1</v>
      </c>
      <c r="D157" s="71"/>
      <c r="E157" s="5">
        <v>1517461</v>
      </c>
      <c r="F157" s="47" t="s">
        <v>43</v>
      </c>
      <c r="G157" s="64" t="s">
        <v>9</v>
      </c>
      <c r="H157" s="49"/>
      <c r="I157" s="34"/>
      <c r="J157" s="1"/>
    </row>
    <row r="158" spans="1:254" ht="22.5" customHeight="1">
      <c r="A158" s="125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</row>
    <row r="159" spans="1:254" ht="27" customHeight="1">
      <c r="A159" s="125"/>
    </row>
    <row r="160" spans="1:254" ht="37.5" customHeight="1">
      <c r="A160" s="59"/>
    </row>
    <row r="161" spans="1:1" ht="37.5" customHeight="1">
      <c r="A161" s="59"/>
    </row>
    <row r="162" spans="1:1" ht="15" customHeight="1"/>
    <row r="163" spans="1:1" ht="20.25" customHeight="1"/>
  </sheetData>
  <protectedRanges>
    <protectedRange sqref="S103:AB103" name="Диапазон13_1_1_1_1_1_1_1_1_1_1_1_1_1_1_1_1_1_1_1_1_1_1_1_1_1_1_1_1_1_1_1_1_3_1"/>
    <protectedRange sqref="S103:AB103" name="Диапазон5_1_1_1_1_1_1_1_1_1_1_1_1_1_1_1_1_1_1_1_1_1_1_1_1_1_1_1_1_1_1_1_1_3_1"/>
    <protectedRange sqref="E126 E148:E150 E135" name="Диапазон2_1_1_2_1_1_1_1_1_1_1_1_1_1_1_1_1_1_1_1_1_1_1_1_1_1_1_1_1_1_1_1_3_1"/>
    <protectedRange sqref="F103:Q103 C103:D103" name="Диапазон1_1_1_1_1_1_1_1_1_1_1_1_1_1_1_1_1_1_1_1_1_1_1_1_1_1_1_1_1_1_1_1_1_3_1"/>
    <protectedRange sqref="AC131:AR156" name="Диапазон22_1_1_1_1_1_1_2_1_1_1_1_1_1_2_1_1_1_1_1_1_1_1_1_1_1_1_1_1_1_1_1_1_1_1_3_1"/>
    <protectedRange sqref="S131:AB145" name="Диапазон15_1_1_1_1_1_1_1_1_1_1_1_1_1_1_1_1_1_1_1_1_1_1_1_1_1_1_1_1_1_1_3_1"/>
    <protectedRange sqref="H90:H91 G92:H92 G77:G81 J131:Q145" name="Диапазон3_1_1_1_1_1_1_1_1_1_2_1_1_1_2_1_1_1_1_1_1_1_1_1_1_1_1_1_1_1_1_1_1_1_1_1_1_4_1"/>
    <protectedRange sqref="H115 H153:H156 H126 G117:G118 H148:H151 G146 G126:G127" name="Диапазон2_1_1_1_1_1_1_1_1_1_1_3_1_1_1_1_1_1_1_1_1_1_1_1_1_1_1_1_1_1_1_1_3_1"/>
    <protectedRange sqref="F131:F141" name="Диапазон3_1_1_2_1_1_1_1_1_1_1_9_1_1_1_1_1_1_1_1_1_1_1_2_1_1_1_1_1_1_1_1_1_1_3_1"/>
    <protectedRange sqref="H134 E154:E156 E139 C131:D141 C145:D145 H132 H140" name="Диапазон2_1_1_1_1_1_1_2_1_1_1_1_1_1_3_1_1_1_1_1_1_1_1_2_1_1_1_1_1_1_1_1_1_1_1_3_1"/>
    <protectedRange sqref="E138 E141" name="Диапазон2_1_1_1_1_1_1_2_1_1_1_1_1_1_1_1_1_1_1_1_1_1_1_1_1_1_1_1_1_1_1_1_1_1_1_1_3_1"/>
    <protectedRange sqref="AC98:AR102" name="Диапазон22_1_1_2_1_1_1_1_1_1_1_1_1_1_1_1_1_1_1_2_1_1_1_1_1_1_1_1_1_1_1_1_1_3_1"/>
    <protectedRange sqref="AB100:AB102 S101:AA102" name="Диапазон13_1_1_1_1_1_1_1_1_1_1_1_1_1_1_1_1_1_1_2_1_1_1_1_1_1_1_1_1_1_1_1_1_3_1"/>
    <protectedRange sqref="AB100:AB102 S101:AA102" name="Диапазон5_1_1_1_1_1_1_1_1_1_1_1_1_1_1_1_1_1_1_2_1_1_1_1_1_1_1_1_1_1_1_1_1_3_1"/>
    <protectedRange sqref="E96" name="Диапазон2_1_1_2_1_1_1_1_1_1_1_1_1_1_1_1_1_1_1_2_1_1_1_1_1_1_1_1_1_1_1_1_1_3_1"/>
    <protectedRange sqref="S100:AA100 S99:AB99 C100 F100:I102 F96:F97 D100:D101 K99:Q102 H96:I97" name="Диапазон1_1_1_1_1_1_1_1_1_1_1_1_1_1_1_1_1_1_1_2_1_1_1_1_1_1_1_1_1_1_1_1_1_3_1"/>
    <protectedRange sqref="E100:E101" name="Диапазон2_1_1_1_1_1_1_2_1_1_1_1_1_1_3_1_1_1_1_1_1_1_2_1_1_1_1_1_1_1_1_1_1_1_1_1_3_1"/>
    <protectedRange sqref="L162" name="Диапазон2_1_1_1_1_1_1_1_1_3_1"/>
    <protectedRange sqref="K162" name="Диапазон2_2_1_1_1_1_1_1_3_1"/>
    <protectedRange sqref="W160:AD161" name="Диапазон7_1_3_1"/>
    <protectedRange sqref="M160:V161" name="Диапазон5_1_3_1"/>
    <protectedRange sqref="K160:K161" name="Диапазон2_1_1_3_1"/>
    <protectedRange sqref="F25:F26" name="Диапазон1_1_1_1_1_1_1_1_1_1_1_1_1_1_1_1_1_1_1_1"/>
    <protectedRange sqref="E105" name="Диапазон9_1_1_1_1_1_1_1_1_1_2_1_1_2_1_1_1_1_1_1_1_1_1_1"/>
    <protectedRange sqref="E109" name="Диапазон9_1_1_1_1_1_1_1_1_1_2_1_1_2_1_1_1_1_1_1_1_1_1_1_1"/>
    <protectedRange sqref="F142" name="Диапазон4_1_1_1_1_1_1_1_1_1_1_1_1_1_1_1_1_1_1_1"/>
    <protectedRange sqref="F143" name="Диапазон4_1_1_1_1_1_1_1_1_1_1_1_1_1_1_1_1_1_1_1_1"/>
    <protectedRange sqref="F144:F145" name="Диапазон4_1_1_1_1_1_1_1_1_1_1_1_1_1_1_1_1_1_1_1_2"/>
  </protectedRanges>
  <mergeCells count="13">
    <mergeCell ref="A2:I2"/>
    <mergeCell ref="A3:I3"/>
    <mergeCell ref="A5:I5"/>
    <mergeCell ref="B6:E6"/>
    <mergeCell ref="B18:I18"/>
    <mergeCell ref="A8:A75"/>
    <mergeCell ref="A76:A154"/>
    <mergeCell ref="B8:I8"/>
    <mergeCell ref="A157:A159"/>
    <mergeCell ref="B93:I93"/>
    <mergeCell ref="B76:I76"/>
    <mergeCell ref="G83:G90"/>
    <mergeCell ref="I96:I99"/>
  </mergeCells>
  <phoneticPr fontId="2" type="noConversion"/>
  <pageMargins left="0.19685039370078741" right="0" top="0.19685039370078741" bottom="0" header="0" footer="0"/>
  <pageSetup paperSize="9" scale="6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супровідна </vt:lpstr>
      <vt:lpstr>'супровідна '!Заголовки_для_друку</vt:lpstr>
      <vt:lpstr>'супровідна '!Область_друку</vt:lpstr>
    </vt:vector>
  </TitlesOfParts>
  <Company>Головне фінансове 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Epur</dc:creator>
  <cp:lastModifiedBy>Пользователь Windows</cp:lastModifiedBy>
  <cp:lastPrinted>2022-10-25T06:16:46Z</cp:lastPrinted>
  <dcterms:created xsi:type="dcterms:W3CDTF">2007-03-27T12:37:51Z</dcterms:created>
  <dcterms:modified xsi:type="dcterms:W3CDTF">2022-11-18T12:04:01Z</dcterms:modified>
</cp:coreProperties>
</file>